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ExportParams" sheetId="2" state="hidden" r:id="rId2"/>
  </sheets>
  <definedNames>
    <definedName name="APPT" localSheetId="0">'Доходы'!$A$11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'Доходы'!$C$11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'Доходы'!$A$7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'Доходы'!$A$10:$C$11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Titles" localSheetId="0">'Доходы'!$5:$6</definedName>
  </definedNames>
  <calcPr fullCalcOnLoad="1"/>
</workbook>
</file>

<file path=xl/sharedStrings.xml><?xml version="1.0" encoding="utf-8"?>
<sst xmlns="http://schemas.openxmlformats.org/spreadsheetml/2006/main" count="276" uniqueCount="269">
  <si>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</si>
  <si>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</si>
  <si>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</si>
  <si>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</si>
  <si>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</si>
  <si>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</si>
  <si>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</si>
  <si>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</si>
  <si>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</si>
  <si>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</si>
  <si>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</si>
  <si>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</si>
  <si>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</si>
  <si>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</si>
  <si>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</si>
  <si>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</si>
  <si>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</si>
  <si>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</si>
  <si>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</si>
  <si>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</si>
  <si>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</si>
  <si>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</si>
  <si>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</si>
  <si>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</si>
  <si>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</si>
  <si>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</si>
  <si>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</si>
  <si>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</si>
  <si>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</si>
  <si>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</si>
  <si>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</si>
  <si>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</si>
  <si>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</si>
  <si>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</si>
  <si>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</si>
  <si>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</si>
  <si>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</si>
  <si>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</si>
  <si>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</si>
  <si>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</si>
  <si>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</si>
  <si>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</si>
  <si>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</si>
  <si>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</si>
  <si>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</si>
  <si>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</si>
  <si>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</si>
  <si>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</si>
  <si>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</si>
  <si>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</si>
  <si>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</si>
  <si>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</si>
  <si>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</si>
  <si>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</si>
  <si>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</si>
  <si>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</si>
  <si>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</si>
  <si>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</si>
  <si>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</si>
  <si>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</si>
  <si>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</si>
  <si>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</si>
  <si>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</si>
  <si>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</si>
  <si>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</si>
  <si>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Прочие субвенции бюджетам городских округов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</si>
  <si>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</si>
  <si>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</si>
  <si>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</si>
  <si>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</si>
  <si>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</si>
  <si>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</si>
  <si>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000 1030000000 0000 000</t>
  </si>
  <si>
    <t>000 1030200001 0000 110</t>
  </si>
  <si>
    <t>000 1030223001 0000 110</t>
  </si>
  <si>
    <t>000 1030224001 0000 110</t>
  </si>
  <si>
    <t>000 1030225001 0000 110</t>
  </si>
  <si>
    <t>000 1030226001 0000 110</t>
  </si>
  <si>
    <t>000 1050000000 0000 000</t>
  </si>
  <si>
    <t>000 1050100000 0000 110</t>
  </si>
  <si>
    <t>000 1050101001 0000 110</t>
  </si>
  <si>
    <t>000 1050101101 0000 110</t>
  </si>
  <si>
    <t>000 1050201002 0000 110</t>
  </si>
  <si>
    <t>000 1050102001 0000 110</t>
  </si>
  <si>
    <t>000 1050102101 0000 110</t>
  </si>
  <si>
    <t>000 1050200002 0000 110</t>
  </si>
  <si>
    <t>000 1050202002 0000 110</t>
  </si>
  <si>
    <t>000 1050300001 0000 110</t>
  </si>
  <si>
    <t>000 1050301001 0000 110</t>
  </si>
  <si>
    <t>000 1050400002 0000 110</t>
  </si>
  <si>
    <t>000 1050401002 0000 110</t>
  </si>
  <si>
    <t>000 1060000000 0000 000</t>
  </si>
  <si>
    <t>000 1060100000 0000 110</t>
  </si>
  <si>
    <t>000 1060102004 0000 110</t>
  </si>
  <si>
    <t>000 1060600000 0000 110</t>
  </si>
  <si>
    <t>000 1060603204 0000 110</t>
  </si>
  <si>
    <t>000 1060604204 0000 110</t>
  </si>
  <si>
    <t>000 1080000000 0000 000</t>
  </si>
  <si>
    <t>000 1080300001 0000 110</t>
  </si>
  <si>
    <t>000 1080700001 0000 110</t>
  </si>
  <si>
    <t>000 1080717001 0000 110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</si>
  <si>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</si>
  <si>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</si>
  <si>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EXPORT_SRC_KIND</t>
  </si>
  <si>
    <t>EXPORT_PARAM_SRC_KIND</t>
  </si>
  <si>
    <t>EXPORT_SRC_CODE</t>
  </si>
  <si>
    <t>07004</t>
  </si>
  <si>
    <t>5</t>
  </si>
  <si>
    <t xml:space="preserve"> Наименование показателя</t>
  </si>
  <si>
    <t>Доходы бюджета - всего</t>
  </si>
  <si>
    <t>Код дохода по бюджетной классификации</t>
  </si>
  <si>
    <t>3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</si>
  <si>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</si>
  <si>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</si>
  <si>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</si>
  <si>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</si>
  <si>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</si>
  <si>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</si>
  <si>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</si>
  <si>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</si>
  <si>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</si>
  <si>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</si>
  <si>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</si>
  <si>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</si>
  <si>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</si>
  <si>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</si>
  <si>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</si>
  <si>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</si>
  <si>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</si>
  <si>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</si>
  <si>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</si>
  <si>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</si>
  <si>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</si>
  <si>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</si>
  <si>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</si>
  <si>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</si>
  <si>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</si>
  <si>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</si>
  <si>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</si>
  <si>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</si>
  <si>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</si>
  <si>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</si>
  <si>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</si>
  <si>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</si>
  <si>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000 1110000000 0000 000</t>
  </si>
  <si>
    <t>000 1110100000 0000 120</t>
  </si>
  <si>
    <t>000 1110104004 0000 120</t>
  </si>
  <si>
    <t>000 1110500000 0000 120</t>
  </si>
  <si>
    <t xml:space="preserve"> 000 1110501204 0000 120</t>
  </si>
  <si>
    <t>000 1110502404 0000 120</t>
  </si>
  <si>
    <t>000 1110503404 0000 120</t>
  </si>
  <si>
    <t>000 1110701404 0000 120</t>
  </si>
  <si>
    <t>000 1110700000 0000 120</t>
  </si>
  <si>
    <t>000 1110904000 0000 120</t>
  </si>
  <si>
    <t>000 1120000000 0000 000</t>
  </si>
  <si>
    <t>000 1120100001 0000 120</t>
  </si>
  <si>
    <t>000 1120101001 0000 120</t>
  </si>
  <si>
    <t>000 1120103001 0000 120</t>
  </si>
  <si>
    <t>000 1120104001 0000 120</t>
  </si>
  <si>
    <t>000 1130100000 0000 130</t>
  </si>
  <si>
    <t>000 113020000 00000 130</t>
  </si>
  <si>
    <t>000 1130299404 0000 130</t>
  </si>
  <si>
    <t>000 1140000000 0000 000</t>
  </si>
  <si>
    <t>000 1140204004 0000 410</t>
  </si>
  <si>
    <t>000 1140204304 0000 410</t>
  </si>
  <si>
    <t>000 1140601000 0000 430</t>
  </si>
  <si>
    <t>000 1140601204 0000 430</t>
  </si>
  <si>
    <t>000 1160000000 0000 000</t>
  </si>
  <si>
    <t>000 1160300000 0000 140</t>
  </si>
  <si>
    <t>000 1160301001 0000 140</t>
  </si>
  <si>
    <t>000 1160303001 0000 140</t>
  </si>
  <si>
    <t>000 1160600001 0000 140</t>
  </si>
  <si>
    <t>000 1160800001 0000 140</t>
  </si>
  <si>
    <t>000 1160801001 0000 140</t>
  </si>
  <si>
    <t>000 1160802001 0000 140</t>
  </si>
  <si>
    <t>000 1162500000 0000 140</t>
  </si>
  <si>
    <t>000 1162503001 0000 140</t>
  </si>
  <si>
    <t>000 1162505001 0000 140</t>
  </si>
  <si>
    <t>000 1162506001 0000 140</t>
  </si>
  <si>
    <t>000 1163003001 0000 140</t>
  </si>
  <si>
    <t>000 1163000001 0000 140</t>
  </si>
  <si>
    <t>000 1164100001 0000 000</t>
  </si>
  <si>
    <t>000 1164300001 0000 140</t>
  </si>
  <si>
    <t>000 1164500001 0000 140</t>
  </si>
  <si>
    <t>000 1169000000 0000 140</t>
  </si>
  <si>
    <t>000 1169004004 0000 140</t>
  </si>
  <si>
    <t>000 1170000000 0000 000</t>
  </si>
  <si>
    <t>000 1170500000 0000 180</t>
  </si>
  <si>
    <t>000 1170504004 0000 180</t>
  </si>
  <si>
    <t>000 2000000000 0000 000</t>
  </si>
  <si>
    <t>000 2020000000 0000 000</t>
  </si>
  <si>
    <t>000 2190000000 0000 000</t>
  </si>
  <si>
    <t>000 2190400004 0000 151</t>
  </si>
  <si>
    <t>000 1110900000 0000 120</t>
  </si>
  <si>
    <t>000 1130000000 0000 000</t>
  </si>
  <si>
    <t>000 1162800001 0000 140</t>
  </si>
  <si>
    <t>Сведения об исполнении бюджета МОГО "Инта"</t>
  </si>
  <si>
    <t>Исполнение к годовому плану</t>
  </si>
  <si>
    <t>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</si>
  <si>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</si>
  <si>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</si>
  <si>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000 1163300000 0000 140</t>
  </si>
  <si>
    <t>000 1163304004 0000 140</t>
  </si>
  <si>
    <t>000 2022100000 0000 151</t>
  </si>
  <si>
    <t>000 2021500100 0000 151</t>
  </si>
  <si>
    <t>000 2021500104 0000 151</t>
  </si>
  <si>
    <t>000 2021500200 0000 151</t>
  </si>
  <si>
    <t>000 2021500204 0000 151</t>
  </si>
  <si>
    <t>000 2022000000 0000 151</t>
  </si>
  <si>
    <t>000 2022999900 0000 151</t>
  </si>
  <si>
    <t>000 2022999904 0000 151</t>
  </si>
  <si>
    <t>000 2023000000 0000 151</t>
  </si>
  <si>
    <t>000 2023002400 0000 151</t>
  </si>
  <si>
    <t>000 2023002404 0000 151</t>
  </si>
  <si>
    <t>000 2023002900 0000 151</t>
  </si>
  <si>
    <t>000 2023002904 0000 151</t>
  </si>
  <si>
    <t>000 2023999900 0000 151</t>
  </si>
  <si>
    <t>000 2023999904 0000 151</t>
  </si>
  <si>
    <t>000 1120107001 0000 120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</si>
  <si>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</si>
  <si>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по доходам в разрезе видов доходов </t>
  </si>
  <si>
    <t>000 2023512000 0000 151</t>
  </si>
  <si>
    <t>000 2023512004 0000 151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</si>
  <si>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</si>
  <si>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</si>
  <si>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План на 2018 год, тыс.рублей</t>
  </si>
  <si>
    <t>000 1162300000 0000 140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</si>
  <si>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</si>
  <si>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000 1163700000 0000 140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</si>
  <si>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</si>
  <si>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</si>
  <si>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</si>
  <si>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</si>
  <si>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000 2022502700 0000 151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</si>
  <si>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</si>
  <si>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000 2022502704 0000 151</t>
  </si>
  <si>
    <t>Субсидии бюджетам на обеспечение развития и укрепления материально-технической базы муниципальных домов культуры</t>
  </si>
  <si>
    <t>000 2022546700 0000 151</t>
  </si>
  <si>
    <t>Субсидии бюджетам городских округов на обеспечение развития и укрепления материально-технической базы муниципальных домов культуры</t>
  </si>
  <si>
    <t>000 2022546704 0000 151</t>
  </si>
  <si>
    <t>Субсидия бюджетам на поддержку отрасли культуры</t>
  </si>
  <si>
    <t>000 2022551900 0000 151</t>
  </si>
  <si>
    <t>Субсидия бюджетам городских округов на поддержку отрасли культуры</t>
  </si>
  <si>
    <t>000 2022551904 0000 151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</si>
  <si>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</si>
  <si>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</si>
  <si>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</si>
  <si>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</si>
  <si>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</si>
  <si>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</si>
  <si>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</si>
  <si>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000 2022552704 0000 151</t>
  </si>
  <si>
    <t>Иные межбюджетные трансферты</t>
  </si>
  <si>
    <t>000 2024000000 0000 151</t>
  </si>
  <si>
    <t>Прочие межбюджетные трансферты, передаваемые бюджетам городских округов</t>
  </si>
  <si>
    <t>000 2024999904 0000 151</t>
  </si>
  <si>
    <t>Денежные взыскания (штрафы) за нарушение законодательства Российской Федерации об особо охраняемых природных территориях (федеральные государственные органы, Банк России, органы управления государственными внебюджетными фондами Российской Федерации)</t>
  </si>
  <si>
    <t>000 1162502001 0000 140</t>
  </si>
  <si>
    <t>000 2070000000 0000 000</t>
  </si>
  <si>
    <t>000 2180000000 0000 000</t>
  </si>
  <si>
    <t>000 2070405004 0000 180</t>
  </si>
  <si>
    <t>000 2180401004 0000 180</t>
  </si>
  <si>
    <t>ПРОЧИЕ БЕЗВОЗМЕЗДНЫЕ ПОСТУПЛЕНИЯ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</si>
  <si>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</si>
  <si>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</si>
  <si>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</si>
  <si>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на 01.01.2019 года</t>
  </si>
  <si>
    <t>Исполнено за 2018 года, тыс.рублей</t>
  </si>
  <si>
    <t xml:space="preserve">                                                    в сравнении с запланированными значениями на 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</si>
</sst>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#,##0.00_ ;\-#,##0.00\ "/>
    <numFmt numFmtId="187" formatCode="0.0%"/>
    <numFmt numFmtId="188" formatCode="#,##0.0"/>
    <numFmt numFmtId="189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7" fillId="0" borderId="1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188" fontId="9" fillId="0" borderId="12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188" fontId="9" fillId="0" borderId="13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188" fontId="8" fillId="0" borderId="14" xfId="0" applyNumberFormat="1" applyFont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136"/>
  <sheetViews>
    <sheetView showGridLines="0" tabSelected="1" zoomScalePageLayoutView="0" workbookViewId="0" topLeftCell="A1">
      <selection activeCell="D113" sqref="D113"/>
    </sheetView>
  </sheetViews>
  <sheetFormatPr defaultColWidth="9.125" defaultRowHeight="12.75"/>
  <cols>
    <col min="1" max="1" width="47.875" style="2" customWidth="1"/>
    <col min="2" max="2" width="26.125" style="2" customWidth="1"/>
    <col min="3" max="3" width="12.625" style="2" bestFit="1" customWidth="1"/>
    <col min="4" max="4" width="15.125" style="2" customWidth="1"/>
    <col min="5" max="5" width="13.875" style="2" customWidth="1"/>
    <col min="6" max="16384" width="9.125" style="2" customWidth="1"/>
  </cols>
  <sheetData>
    <row r="1" spans="1:5" ht="15">
      <c r="A1" s="24" t="s">
        <v>196</v>
      </c>
      <c r="B1" s="24"/>
      <c r="C1" s="24"/>
      <c r="D1" s="24"/>
      <c r="E1" s="24"/>
    </row>
    <row r="2" spans="1:5" ht="15">
      <c r="A2" s="24" t="s">
        <v>220</v>
      </c>
      <c r="B2" s="24"/>
      <c r="C2" s="24"/>
      <c r="D2" s="24"/>
      <c r="E2" s="24"/>
    </row>
    <row r="3" spans="1:7" ht="15.75" customHeight="1">
      <c r="A3" s="25" t="s">
        <v>268</v>
      </c>
      <c r="B3" s="25"/>
      <c r="C3" s="25"/>
      <c r="D3" s="25"/>
      <c r="E3" s="25"/>
      <c r="F3" s="25"/>
      <c r="G3" s="25"/>
    </row>
    <row r="4" spans="1:5" ht="15">
      <c r="A4" s="2" t="s">
        <v>266</v>
      </c>
      <c r="B4" s="3"/>
      <c r="C4" s="3"/>
      <c r="D4" s="4"/>
      <c r="E4" s="4"/>
    </row>
    <row r="5" spans="1:5" ht="46.5">
      <c r="A5" s="5" t="s">
        <v>108</v>
      </c>
      <c r="B5" s="5" t="s">
        <v>110</v>
      </c>
      <c r="C5" s="6" t="s">
        <v>225</v>
      </c>
      <c r="D5" s="7" t="s">
        <v>267</v>
      </c>
      <c r="E5" s="7" t="s">
        <v>197</v>
      </c>
    </row>
    <row r="6" spans="1:5" ht="15">
      <c r="A6" s="5">
        <v>1</v>
      </c>
      <c r="B6" s="5">
        <v>2</v>
      </c>
      <c r="C6" s="6" t="s">
        <v>111</v>
      </c>
      <c r="D6" s="7" t="s">
        <v>107</v>
      </c>
      <c r="E6" s="7" t="s">
        <v>198</v>
      </c>
    </row>
    <row r="7" spans="1:5" ht="15">
      <c r="A7" s="19" t="s">
        <v>109</v>
      </c>
      <c r="B7" s="15" t="s">
        <v>112</v>
      </c>
      <c r="C7" s="16">
        <f>C8+C99</f>
        <v>1750412.33</v>
      </c>
      <c r="D7" s="16">
        <f>D8+D99</f>
        <v>1745394.68</v>
      </c>
      <c r="E7" s="16">
        <f>D7/C7*100</f>
        <v>99.71334468376372</v>
      </c>
    </row>
    <row r="8" spans="1:5" ht="15">
      <c r="A8" s="20" t="s">
        <v>113</v>
      </c>
      <c r="B8" s="13" t="s">
        <v>66</v>
      </c>
      <c r="C8" s="14">
        <f>C9+C14+C20+C33+C39+C43+C54+C60+C65+C70+C96</f>
        <v>256550</v>
      </c>
      <c r="D8" s="14">
        <f>D9+D14+D20+D33+D39+D43+D54+D60+D65+D70+D96</f>
        <v>254862.12000000002</v>
      </c>
      <c r="E8" s="14">
        <f>D8/C8*100</f>
        <v>99.34208536347691</v>
      </c>
    </row>
    <row r="9" spans="1:5" ht="15">
      <c r="A9" s="18" t="s">
        <v>114</v>
      </c>
      <c r="B9" s="11" t="s">
        <v>67</v>
      </c>
      <c r="C9" s="12">
        <f>FIO+C12+C13</f>
        <v>130000</v>
      </c>
      <c r="D9" s="12">
        <f>D11+D12+D13</f>
        <v>129958.55999999998</v>
      </c>
      <c r="E9" s="14">
        <f>D9/C9*100</f>
        <v>99.96812307692306</v>
      </c>
    </row>
    <row r="10" spans="1:5" ht="15">
      <c r="A10" s="18" t="s">
        <v>115</v>
      </c>
      <c r="B10" s="11" t="s">
        <v>68</v>
      </c>
      <c r="C10" s="12">
        <f>C9</f>
        <v>130000</v>
      </c>
      <c r="D10" s="12">
        <f>D9</f>
        <v>129958.55999999998</v>
      </c>
      <c r="E10" s="14">
        <f>D10/C10*100</f>
        <v>99.96812307692306</v>
      </c>
    </row>
    <row r="11" spans="1:5" ht="96.75" customHeight="1">
      <c r="A11" s="18" t="s">
        <v>116</v>
      </c>
      <c r="B11" s="11" t="s">
        <v>69</v>
      </c>
      <c r="C11" s="12">
        <v>129390</v>
      </c>
      <c r="D11" s="12">
        <v>129409.93</v>
      </c>
      <c r="E11" s="14">
        <f>D11/C11*100</f>
        <v>100.01540304505758</v>
      </c>
    </row>
    <row r="12" spans="1:5" ht="141.75" customHeight="1">
      <c r="A12" s="18" t="s">
        <v>117</v>
      </c>
      <c r="B12" s="11" t="s">
        <v>70</v>
      </c>
      <c r="C12" s="12">
        <v>310</v>
      </c>
      <c r="D12" s="12">
        <v>366.93</v>
      </c>
      <c r="E12" s="14">
        <f>D12/C12*100</f>
        <v>118.36451612903227</v>
      </c>
    </row>
    <row r="13" spans="1:5" ht="64.5" customHeight="1">
      <c r="A13" s="18" t="s">
        <v>118</v>
      </c>
      <c r="B13" s="11" t="s">
        <v>71</v>
      </c>
      <c r="C13" s="12">
        <v>300</v>
      </c>
      <c r="D13" s="12">
        <v>181.7</v>
      </c>
      <c r="E13" s="14">
        <f>D13/C13*100</f>
        <v>60.566666666666656</v>
      </c>
    </row>
    <row r="14" spans="1:5" ht="46.5">
      <c r="A14" s="18" t="s">
        <v>119</v>
      </c>
      <c r="B14" s="11" t="s">
        <v>72</v>
      </c>
      <c r="C14" s="12">
        <f>C16+C17+C18+C19</f>
        <v>4500</v>
      </c>
      <c r="D14" s="12">
        <f>D16+D17+D18+D19</f>
        <v>4845.6900000000005</v>
      </c>
      <c r="E14" s="14">
        <f>D14/C14*100</f>
        <v>107.68200000000002</v>
      </c>
    </row>
    <row r="15" spans="1:5" ht="46.5">
      <c r="A15" s="18" t="s">
        <v>120</v>
      </c>
      <c r="B15" s="11" t="s">
        <v>73</v>
      </c>
      <c r="C15" s="12">
        <f>C14</f>
        <v>4500</v>
      </c>
      <c r="D15" s="12">
        <f>D14</f>
        <v>4845.6900000000005</v>
      </c>
      <c r="E15" s="14">
        <f>D15/C15*100</f>
        <v>107.68200000000002</v>
      </c>
    </row>
    <row r="16" spans="1:5" ht="93">
      <c r="A16" s="18" t="s">
        <v>121</v>
      </c>
      <c r="B16" s="11" t="s">
        <v>74</v>
      </c>
      <c r="C16" s="12">
        <v>1680</v>
      </c>
      <c r="D16" s="12">
        <v>2159.07</v>
      </c>
      <c r="E16" s="14">
        <f>D16/C16*100</f>
        <v>128.51607142857145</v>
      </c>
    </row>
    <row r="17" spans="1:5" ht="111" customHeight="1">
      <c r="A17" s="18" t="s">
        <v>122</v>
      </c>
      <c r="B17" s="11" t="s">
        <v>75</v>
      </c>
      <c r="C17" s="12">
        <v>20</v>
      </c>
      <c r="D17" s="12">
        <v>20.79</v>
      </c>
      <c r="E17" s="14">
        <f>D17/C17*100</f>
        <v>103.94999999999999</v>
      </c>
    </row>
    <row r="18" spans="1:5" ht="93">
      <c r="A18" s="18" t="s">
        <v>123</v>
      </c>
      <c r="B18" s="11" t="s">
        <v>76</v>
      </c>
      <c r="C18" s="12">
        <v>3060</v>
      </c>
      <c r="D18" s="12">
        <v>3149.58</v>
      </c>
      <c r="E18" s="14">
        <f>D18/C18*100</f>
        <v>102.92745098039215</v>
      </c>
    </row>
    <row r="19" spans="1:5" ht="93">
      <c r="A19" s="18" t="s">
        <v>124</v>
      </c>
      <c r="B19" s="11" t="s">
        <v>77</v>
      </c>
      <c r="C19" s="12">
        <v>-260</v>
      </c>
      <c r="D19" s="12">
        <v>-483.75</v>
      </c>
      <c r="E19" s="14">
        <f>D19/C19*100</f>
        <v>186.05769230769232</v>
      </c>
    </row>
    <row r="20" spans="1:5" ht="15">
      <c r="A20" s="18" t="s">
        <v>125</v>
      </c>
      <c r="B20" s="11" t="s">
        <v>78</v>
      </c>
      <c r="C20" s="12">
        <f>C21+C26+C29+C31</f>
        <v>47500</v>
      </c>
      <c r="D20" s="12">
        <f>D21+D26+D29+D31</f>
        <v>45503.850000000006</v>
      </c>
      <c r="E20" s="14">
        <f>D20/C20*100</f>
        <v>95.79757894736844</v>
      </c>
    </row>
    <row r="21" spans="1:5" ht="30.75">
      <c r="A21" s="18" t="s">
        <v>126</v>
      </c>
      <c r="B21" s="11" t="s">
        <v>79</v>
      </c>
      <c r="C21" s="12">
        <f>C22+C24</f>
        <v>21000</v>
      </c>
      <c r="D21" s="12">
        <f>D22+D24</f>
        <v>20175.760000000002</v>
      </c>
      <c r="E21" s="14">
        <f>D21/C21*100</f>
        <v>96.07504761904762</v>
      </c>
    </row>
    <row r="22" spans="1:5" ht="46.5">
      <c r="A22" s="18" t="s">
        <v>127</v>
      </c>
      <c r="B22" s="11" t="s">
        <v>80</v>
      </c>
      <c r="C22" s="12">
        <f>C23</f>
        <v>13550</v>
      </c>
      <c r="D22" s="12">
        <f>D23</f>
        <v>13726.58</v>
      </c>
      <c r="E22" s="14">
        <f>D22/C22*100</f>
        <v>101.30317343173432</v>
      </c>
    </row>
    <row r="23" spans="1:5" ht="46.5">
      <c r="A23" s="18" t="s">
        <v>127</v>
      </c>
      <c r="B23" s="11" t="s">
        <v>81</v>
      </c>
      <c r="C23" s="12">
        <v>13550</v>
      </c>
      <c r="D23" s="12">
        <v>13726.58</v>
      </c>
      <c r="E23" s="14">
        <f>D23/C23*100</f>
        <v>101.30317343173432</v>
      </c>
    </row>
    <row r="24" spans="1:5" ht="48" customHeight="1">
      <c r="A24" s="18" t="s">
        <v>128</v>
      </c>
      <c r="B24" s="11" t="s">
        <v>83</v>
      </c>
      <c r="C24" s="12">
        <f>C25</f>
        <v>7450</v>
      </c>
      <c r="D24" s="12">
        <f>D25</f>
        <v>6449.18</v>
      </c>
      <c r="E24" s="14">
        <f>D24/C24*100</f>
        <v>86.5661744966443</v>
      </c>
    </row>
    <row r="25" spans="1:5" ht="50.25" customHeight="1">
      <c r="A25" s="18" t="s">
        <v>128</v>
      </c>
      <c r="B25" s="11" t="s">
        <v>84</v>
      </c>
      <c r="C25" s="12">
        <v>7450</v>
      </c>
      <c r="D25" s="12">
        <v>6449.18</v>
      </c>
      <c r="E25" s="14">
        <f>D25/C25*100</f>
        <v>86.5661744966443</v>
      </c>
    </row>
    <row r="26" spans="1:5" ht="30.75">
      <c r="A26" s="18" t="s">
        <v>129</v>
      </c>
      <c r="B26" s="11" t="s">
        <v>85</v>
      </c>
      <c r="C26" s="12">
        <f>C27+C28</f>
        <v>25000</v>
      </c>
      <c r="D26" s="12">
        <f>D27+D28</f>
        <v>23870.960000000003</v>
      </c>
      <c r="E26" s="14">
        <f>D26/C26*100</f>
        <v>95.48384000000001</v>
      </c>
    </row>
    <row r="27" spans="1:5" ht="30.75">
      <c r="A27" s="18" t="s">
        <v>129</v>
      </c>
      <c r="B27" s="11" t="s">
        <v>82</v>
      </c>
      <c r="C27" s="12">
        <v>25000</v>
      </c>
      <c r="D27" s="12">
        <v>23869.63</v>
      </c>
      <c r="E27" s="14">
        <f>D27/C27*100</f>
        <v>95.47852</v>
      </c>
    </row>
    <row r="28" spans="1:5" ht="46.5">
      <c r="A28" s="18" t="s">
        <v>130</v>
      </c>
      <c r="B28" s="11" t="s">
        <v>86</v>
      </c>
      <c r="C28" s="12">
        <v>0</v>
      </c>
      <c r="D28" s="12">
        <v>1.33</v>
      </c>
      <c r="E28" s="14"/>
    </row>
    <row r="29" spans="1:5" ht="15">
      <c r="A29" s="18" t="s">
        <v>131</v>
      </c>
      <c r="B29" s="11" t="s">
        <v>87</v>
      </c>
      <c r="C29" s="12">
        <f>C30</f>
        <v>100</v>
      </c>
      <c r="D29" s="12">
        <f>D30</f>
        <v>63.9</v>
      </c>
      <c r="E29" s="14">
        <f>D29/C29*100</f>
        <v>63.9</v>
      </c>
    </row>
    <row r="30" spans="1:5" ht="15">
      <c r="A30" s="18" t="s">
        <v>131</v>
      </c>
      <c r="B30" s="11" t="s">
        <v>88</v>
      </c>
      <c r="C30" s="12">
        <v>100</v>
      </c>
      <c r="D30" s="12">
        <v>63.9</v>
      </c>
      <c r="E30" s="14">
        <f>D30/C30*100</f>
        <v>63.9</v>
      </c>
    </row>
    <row r="31" spans="1:5" ht="30.75">
      <c r="A31" s="18" t="s">
        <v>132</v>
      </c>
      <c r="B31" s="11" t="s">
        <v>89</v>
      </c>
      <c r="C31" s="12">
        <f>C32</f>
        <v>1400</v>
      </c>
      <c r="D31" s="12">
        <f>D32</f>
        <v>1393.23</v>
      </c>
      <c r="E31" s="14">
        <f>D31/C31*100</f>
        <v>99.51642857142858</v>
      </c>
    </row>
    <row r="32" spans="1:5" ht="46.5">
      <c r="A32" s="18" t="s">
        <v>133</v>
      </c>
      <c r="B32" s="11" t="s">
        <v>90</v>
      </c>
      <c r="C32" s="12">
        <v>1400</v>
      </c>
      <c r="D32" s="12">
        <v>1393.23</v>
      </c>
      <c r="E32" s="14">
        <f>D32/C32*100</f>
        <v>99.51642857142858</v>
      </c>
    </row>
    <row r="33" spans="1:5" ht="15">
      <c r="A33" s="18" t="s">
        <v>134</v>
      </c>
      <c r="B33" s="11" t="s">
        <v>91</v>
      </c>
      <c r="C33" s="12">
        <f>C34+C36</f>
        <v>8000</v>
      </c>
      <c r="D33" s="12">
        <f>D34+D36</f>
        <v>7957.410000000001</v>
      </c>
      <c r="E33" s="14">
        <f>D33/C33*100</f>
        <v>99.46762500000001</v>
      </c>
    </row>
    <row r="34" spans="1:5" ht="15">
      <c r="A34" s="18" t="s">
        <v>135</v>
      </c>
      <c r="B34" s="11" t="s">
        <v>92</v>
      </c>
      <c r="C34" s="12">
        <f>C35</f>
        <v>5200</v>
      </c>
      <c r="D34" s="12">
        <f>D35</f>
        <v>5078.31</v>
      </c>
      <c r="E34" s="14">
        <f>D34/C34*100</f>
        <v>97.6598076923077</v>
      </c>
    </row>
    <row r="35" spans="1:5" ht="62.25">
      <c r="A35" s="18" t="s">
        <v>136</v>
      </c>
      <c r="B35" s="11" t="s">
        <v>93</v>
      </c>
      <c r="C35" s="12">
        <v>5200</v>
      </c>
      <c r="D35" s="12">
        <v>5078.31</v>
      </c>
      <c r="E35" s="14">
        <f>D35/C35*100</f>
        <v>97.6598076923077</v>
      </c>
    </row>
    <row r="36" spans="1:5" ht="15">
      <c r="A36" s="18" t="s">
        <v>137</v>
      </c>
      <c r="B36" s="11" t="s">
        <v>94</v>
      </c>
      <c r="C36" s="12">
        <f>C37+C38</f>
        <v>2800</v>
      </c>
      <c r="D36" s="12">
        <f>D37+D38</f>
        <v>2879.1000000000004</v>
      </c>
      <c r="E36" s="14">
        <f>D36/C36*100</f>
        <v>102.82500000000002</v>
      </c>
    </row>
    <row r="37" spans="1:5" ht="46.5">
      <c r="A37" s="18" t="s">
        <v>138</v>
      </c>
      <c r="B37" s="11" t="s">
        <v>95</v>
      </c>
      <c r="C37" s="12">
        <v>2000</v>
      </c>
      <c r="D37" s="12">
        <v>2063.26</v>
      </c>
      <c r="E37" s="14">
        <f>D37/C37*100</f>
        <v>103.16300000000001</v>
      </c>
    </row>
    <row r="38" spans="1:5" ht="46.5">
      <c r="A38" s="18" t="s">
        <v>139</v>
      </c>
      <c r="B38" s="11" t="s">
        <v>96</v>
      </c>
      <c r="C38" s="12">
        <v>800</v>
      </c>
      <c r="D38" s="12">
        <v>815.84</v>
      </c>
      <c r="E38" s="14">
        <f>D38/C38*100</f>
        <v>101.98</v>
      </c>
    </row>
    <row r="39" spans="1:5" ht="15">
      <c r="A39" s="18" t="s">
        <v>140</v>
      </c>
      <c r="B39" s="11" t="s">
        <v>97</v>
      </c>
      <c r="C39" s="12">
        <f>C40+C41</f>
        <v>5050</v>
      </c>
      <c r="D39" s="12">
        <f>D40+D41</f>
        <v>5613.48</v>
      </c>
      <c r="E39" s="14">
        <f>D39/C39*100</f>
        <v>111.15801980198019</v>
      </c>
    </row>
    <row r="40" spans="1:5" ht="46.5">
      <c r="A40" s="18" t="s">
        <v>141</v>
      </c>
      <c r="B40" s="11" t="s">
        <v>98</v>
      </c>
      <c r="C40" s="12">
        <v>5000</v>
      </c>
      <c r="D40" s="12">
        <v>5570.28</v>
      </c>
      <c r="E40" s="14">
        <f>D40/C40*100</f>
        <v>111.40559999999999</v>
      </c>
    </row>
    <row r="41" spans="1:5" ht="46.5">
      <c r="A41" s="18" t="s">
        <v>142</v>
      </c>
      <c r="B41" s="11" t="s">
        <v>99</v>
      </c>
      <c r="C41" s="12">
        <v>50</v>
      </c>
      <c r="D41" s="12">
        <f>D42</f>
        <v>43.2</v>
      </c>
      <c r="E41" s="14">
        <f>D41/C41*100</f>
        <v>86.4</v>
      </c>
    </row>
    <row r="42" spans="1:5" ht="81" customHeight="1">
      <c r="A42" s="18" t="s">
        <v>143</v>
      </c>
      <c r="B42" s="11" t="s">
        <v>100</v>
      </c>
      <c r="C42" s="12">
        <v>190</v>
      </c>
      <c r="D42" s="12">
        <v>43.2</v>
      </c>
      <c r="E42" s="14">
        <f>D42/C42*100</f>
        <v>22.736842105263158</v>
      </c>
    </row>
    <row r="43" spans="1:5" ht="48" customHeight="1">
      <c r="A43" s="18" t="s">
        <v>0</v>
      </c>
      <c r="B43" s="11" t="s">
        <v>144</v>
      </c>
      <c r="C43" s="12">
        <f>C44+C47+C48+C49+C50+C52</f>
        <v>36742</v>
      </c>
      <c r="D43" s="12">
        <f>D44+D47+D48+D49+D50+D52</f>
        <v>37324.38</v>
      </c>
      <c r="E43" s="14">
        <f>D43/C43*100</f>
        <v>101.58505252844157</v>
      </c>
    </row>
    <row r="44" spans="1:5" ht="98.25" customHeight="1">
      <c r="A44" s="18" t="s">
        <v>1</v>
      </c>
      <c r="B44" s="11" t="s">
        <v>145</v>
      </c>
      <c r="C44" s="12">
        <f>C45</f>
        <v>270</v>
      </c>
      <c r="D44" s="12">
        <f>D45</f>
        <v>272.4</v>
      </c>
      <c r="E44" s="14">
        <f>D44/C44*100</f>
        <v>100.88888888888887</v>
      </c>
    </row>
    <row r="45" spans="1:5" ht="63" customHeight="1">
      <c r="A45" s="18" t="s">
        <v>2</v>
      </c>
      <c r="B45" s="11" t="s">
        <v>146</v>
      </c>
      <c r="C45" s="12">
        <v>270</v>
      </c>
      <c r="D45" s="12">
        <v>272.4</v>
      </c>
      <c r="E45" s="14">
        <f>D45/C45*100</f>
        <v>100.88888888888887</v>
      </c>
    </row>
    <row r="46" spans="1:5" ht="109.5" customHeight="1">
      <c r="A46" s="18" t="s">
        <v>3</v>
      </c>
      <c r="B46" s="11" t="s">
        <v>147</v>
      </c>
      <c r="C46" s="12">
        <f>C47+C48+C49+C50+C52</f>
        <v>36472</v>
      </c>
      <c r="D46" s="12">
        <f>D47+D48+D49+D50+D52</f>
        <v>37051.98</v>
      </c>
      <c r="E46" s="14">
        <f>D46/C46*100</f>
        <v>101.59020618556703</v>
      </c>
    </row>
    <row r="47" spans="1:5" ht="95.25" customHeight="1">
      <c r="A47" s="18" t="s">
        <v>4</v>
      </c>
      <c r="B47" s="11" t="s">
        <v>148</v>
      </c>
      <c r="C47" s="12">
        <v>5900</v>
      </c>
      <c r="D47" s="12">
        <v>5903.79</v>
      </c>
      <c r="E47" s="14">
        <f>D47/C47*100</f>
        <v>100.06423728813559</v>
      </c>
    </row>
    <row r="48" spans="1:5" ht="108.75">
      <c r="A48" s="18" t="s">
        <v>5</v>
      </c>
      <c r="B48" s="11" t="s">
        <v>149</v>
      </c>
      <c r="C48" s="12">
        <v>132</v>
      </c>
      <c r="D48" s="12">
        <v>136.3</v>
      </c>
      <c r="E48" s="14">
        <f>D48/C48*100</f>
        <v>103.25757575757576</v>
      </c>
    </row>
    <row r="49" spans="1:5" ht="93">
      <c r="A49" s="18" t="s">
        <v>6</v>
      </c>
      <c r="B49" s="11" t="s">
        <v>150</v>
      </c>
      <c r="C49" s="12">
        <v>23100</v>
      </c>
      <c r="D49" s="12">
        <v>23509.43</v>
      </c>
      <c r="E49" s="14">
        <f>D49/C49*100</f>
        <v>101.77242424242425</v>
      </c>
    </row>
    <row r="50" spans="1:5" ht="30.75">
      <c r="A50" s="18" t="s">
        <v>7</v>
      </c>
      <c r="B50" s="11" t="s">
        <v>152</v>
      </c>
      <c r="C50" s="12">
        <f>C51</f>
        <v>300</v>
      </c>
      <c r="D50" s="12">
        <f>D51</f>
        <v>262.74</v>
      </c>
      <c r="E50" s="14">
        <f>D50/C50*100</f>
        <v>87.58</v>
      </c>
    </row>
    <row r="51" spans="1:5" ht="78">
      <c r="A51" s="18" t="s">
        <v>8</v>
      </c>
      <c r="B51" s="11" t="s">
        <v>151</v>
      </c>
      <c r="C51" s="12">
        <v>300</v>
      </c>
      <c r="D51" s="12">
        <v>262.74</v>
      </c>
      <c r="E51" s="14">
        <f>D51/C51*100</f>
        <v>87.58</v>
      </c>
    </row>
    <row r="52" spans="1:5" ht="108.75">
      <c r="A52" s="18" t="s">
        <v>9</v>
      </c>
      <c r="B52" s="11" t="s">
        <v>193</v>
      </c>
      <c r="C52" s="12">
        <f>C53</f>
        <v>7040</v>
      </c>
      <c r="D52" s="12">
        <f>D53</f>
        <v>7239.72</v>
      </c>
      <c r="E52" s="14">
        <f>D52/C52*100</f>
        <v>102.83693181818182</v>
      </c>
    </row>
    <row r="53" spans="1:5" ht="91.5" customHeight="1">
      <c r="A53" s="18" t="s">
        <v>10</v>
      </c>
      <c r="B53" s="11" t="s">
        <v>153</v>
      </c>
      <c r="C53" s="12">
        <v>7040</v>
      </c>
      <c r="D53" s="12">
        <v>7239.72</v>
      </c>
      <c r="E53" s="14">
        <f>D53/C53*100</f>
        <v>102.83693181818182</v>
      </c>
    </row>
    <row r="54" spans="1:5" ht="30.75">
      <c r="A54" s="18" t="s">
        <v>11</v>
      </c>
      <c r="B54" s="11" t="s">
        <v>154</v>
      </c>
      <c r="C54" s="12">
        <f>C55</f>
        <v>1950</v>
      </c>
      <c r="D54" s="12">
        <f>D55</f>
        <v>1705.9199999999998</v>
      </c>
      <c r="E54" s="14">
        <f>D54/C54*100</f>
        <v>87.48307692307692</v>
      </c>
    </row>
    <row r="55" spans="1:5" ht="30.75">
      <c r="A55" s="18" t="s">
        <v>12</v>
      </c>
      <c r="B55" s="11" t="s">
        <v>155</v>
      </c>
      <c r="C55" s="12">
        <f>C56+C57+C58+C59</f>
        <v>1950</v>
      </c>
      <c r="D55" s="12">
        <f>D56+D57+D58+D59</f>
        <v>1705.9199999999998</v>
      </c>
      <c r="E55" s="14">
        <f>D55/C55*100</f>
        <v>87.48307692307692</v>
      </c>
    </row>
    <row r="56" spans="1:5" ht="46.5">
      <c r="A56" s="18" t="s">
        <v>13</v>
      </c>
      <c r="B56" s="11" t="s">
        <v>156</v>
      </c>
      <c r="C56" s="12">
        <v>1529.9</v>
      </c>
      <c r="D56" s="12">
        <v>750.7</v>
      </c>
      <c r="E56" s="14">
        <f>D56/C56*100</f>
        <v>49.068566572978625</v>
      </c>
    </row>
    <row r="57" spans="1:5" ht="30.75">
      <c r="A57" s="18" t="s">
        <v>14</v>
      </c>
      <c r="B57" s="11" t="s">
        <v>157</v>
      </c>
      <c r="C57" s="12">
        <v>120</v>
      </c>
      <c r="D57" s="12">
        <v>667.17</v>
      </c>
      <c r="E57" s="14">
        <f>D57/C57*100</f>
        <v>555.9749999999999</v>
      </c>
    </row>
    <row r="58" spans="1:5" ht="30.75">
      <c r="A58" s="18" t="s">
        <v>15</v>
      </c>
      <c r="B58" s="11" t="s">
        <v>158</v>
      </c>
      <c r="C58" s="12">
        <v>300</v>
      </c>
      <c r="D58" s="12">
        <v>288</v>
      </c>
      <c r="E58" s="14">
        <f>D58/C58*100</f>
        <v>96</v>
      </c>
    </row>
    <row r="59" spans="1:5" ht="62.25">
      <c r="A59" s="18" t="s">
        <v>219</v>
      </c>
      <c r="B59" s="11" t="s">
        <v>218</v>
      </c>
      <c r="C59" s="12">
        <v>0.1</v>
      </c>
      <c r="D59" s="12">
        <v>0.05</v>
      </c>
      <c r="E59" s="14">
        <f>D59/C59*100</f>
        <v>50</v>
      </c>
    </row>
    <row r="60" spans="1:5" ht="46.5">
      <c r="A60" s="18" t="s">
        <v>16</v>
      </c>
      <c r="B60" s="11" t="s">
        <v>194</v>
      </c>
      <c r="C60" s="12">
        <f>C61+C63</f>
        <v>5700</v>
      </c>
      <c r="D60" s="12">
        <f>D61+D63</f>
        <v>5812.29</v>
      </c>
      <c r="E60" s="14">
        <f>D60/C60*100</f>
        <v>101.97</v>
      </c>
    </row>
    <row r="61" spans="1:5" ht="15">
      <c r="A61" s="18" t="s">
        <v>17</v>
      </c>
      <c r="B61" s="11" t="s">
        <v>159</v>
      </c>
      <c r="C61" s="12">
        <f>C62</f>
        <v>50</v>
      </c>
      <c r="D61" s="12">
        <f>D62</f>
        <v>21.73</v>
      </c>
      <c r="E61" s="14">
        <f>D61/C61*100</f>
        <v>43.46</v>
      </c>
    </row>
    <row r="62" spans="1:5" ht="50.25" customHeight="1">
      <c r="A62" s="18" t="s">
        <v>18</v>
      </c>
      <c r="B62" s="11" t="s">
        <v>159</v>
      </c>
      <c r="C62" s="12">
        <v>50</v>
      </c>
      <c r="D62" s="12">
        <v>21.73</v>
      </c>
      <c r="E62" s="14">
        <f>D62/C62*100</f>
        <v>43.46</v>
      </c>
    </row>
    <row r="63" spans="1:5" ht="15">
      <c r="A63" s="18" t="s">
        <v>19</v>
      </c>
      <c r="B63" s="11" t="s">
        <v>160</v>
      </c>
      <c r="C63" s="12">
        <f>C64</f>
        <v>5650</v>
      </c>
      <c r="D63" s="12">
        <f>D64</f>
        <v>5790.56</v>
      </c>
      <c r="E63" s="14">
        <f>D63/C63*100</f>
        <v>102.48778761061948</v>
      </c>
    </row>
    <row r="64" spans="1:5" ht="19.5" customHeight="1">
      <c r="A64" s="18" t="s">
        <v>20</v>
      </c>
      <c r="B64" s="11" t="s">
        <v>161</v>
      </c>
      <c r="C64" s="12">
        <v>5650</v>
      </c>
      <c r="D64" s="12">
        <v>5790.56</v>
      </c>
      <c r="E64" s="14">
        <f>D64/C64*100</f>
        <v>102.48778761061948</v>
      </c>
    </row>
    <row r="65" spans="1:5" ht="30.75">
      <c r="A65" s="18" t="s">
        <v>21</v>
      </c>
      <c r="B65" s="11" t="s">
        <v>162</v>
      </c>
      <c r="C65" s="12">
        <f>C66+C68</f>
        <v>10540</v>
      </c>
      <c r="D65" s="12">
        <f>D66+D68</f>
        <v>10051.47</v>
      </c>
      <c r="E65" s="14">
        <f>D65/C65*100</f>
        <v>95.36499051233396</v>
      </c>
    </row>
    <row r="66" spans="1:5" ht="110.25" customHeight="1">
      <c r="A66" s="18" t="s">
        <v>22</v>
      </c>
      <c r="B66" s="11" t="s">
        <v>163</v>
      </c>
      <c r="C66" s="12">
        <f>C67</f>
        <v>10000</v>
      </c>
      <c r="D66" s="12">
        <f>D67</f>
        <v>9507.38</v>
      </c>
      <c r="E66" s="14">
        <f>D66/C66*100</f>
        <v>95.07379999999999</v>
      </c>
    </row>
    <row r="67" spans="1:5" ht="124.5">
      <c r="A67" s="18" t="s">
        <v>23</v>
      </c>
      <c r="B67" s="11" t="s">
        <v>164</v>
      </c>
      <c r="C67" s="12">
        <v>10000</v>
      </c>
      <c r="D67" s="12">
        <v>9507.38</v>
      </c>
      <c r="E67" s="14">
        <f>D67/C67*100</f>
        <v>95.07379999999999</v>
      </c>
    </row>
    <row r="68" spans="1:5" ht="46.5">
      <c r="A68" s="18" t="s">
        <v>24</v>
      </c>
      <c r="B68" s="11" t="s">
        <v>165</v>
      </c>
      <c r="C68" s="12">
        <f>C69</f>
        <v>540</v>
      </c>
      <c r="D68" s="12">
        <f>D69</f>
        <v>544.09</v>
      </c>
      <c r="E68" s="14">
        <f>D68/C68*100</f>
        <v>100.75740740740741</v>
      </c>
    </row>
    <row r="69" spans="1:5" ht="62.25">
      <c r="A69" s="18" t="s">
        <v>25</v>
      </c>
      <c r="B69" s="11" t="s">
        <v>166</v>
      </c>
      <c r="C69" s="12">
        <v>540</v>
      </c>
      <c r="D69" s="17">
        <v>544.09</v>
      </c>
      <c r="E69" s="14">
        <f>D69/C69*100</f>
        <v>100.75740740740741</v>
      </c>
    </row>
    <row r="70" spans="1:5" ht="30.75">
      <c r="A70" s="18" t="s">
        <v>26</v>
      </c>
      <c r="B70" s="11" t="s">
        <v>167</v>
      </c>
      <c r="C70" s="12">
        <f>C71+C74+C75+C78+C79+C84+C85+C87+C89+C91+C92+C93+C94</f>
        <v>5108</v>
      </c>
      <c r="D70" s="12">
        <f>D71+D74+D75+D78+D79+D84+D85+D87+D89+D91+D92+D93+D94</f>
        <v>4333.29</v>
      </c>
      <c r="E70" s="14">
        <f>D70/C70*100</f>
        <v>84.83339859044636</v>
      </c>
    </row>
    <row r="71" spans="1:5" ht="30.75">
      <c r="A71" s="18" t="s">
        <v>27</v>
      </c>
      <c r="B71" s="11" t="s">
        <v>168</v>
      </c>
      <c r="C71" s="17">
        <f>C72+C73</f>
        <v>50</v>
      </c>
      <c r="D71" s="12">
        <f>D72+D73</f>
        <v>15.67</v>
      </c>
      <c r="E71" s="14">
        <f>D71/C71*100</f>
        <v>31.34</v>
      </c>
    </row>
    <row r="72" spans="1:5" ht="93">
      <c r="A72" s="18" t="s">
        <v>28</v>
      </c>
      <c r="B72" s="11" t="s">
        <v>169</v>
      </c>
      <c r="C72" s="17">
        <v>35</v>
      </c>
      <c r="D72" s="12">
        <v>1.4</v>
      </c>
      <c r="E72" s="14">
        <f>D72/C72*100</f>
        <v>4</v>
      </c>
    </row>
    <row r="73" spans="1:5" ht="78">
      <c r="A73" s="18" t="s">
        <v>29</v>
      </c>
      <c r="B73" s="11" t="s">
        <v>170</v>
      </c>
      <c r="C73" s="17">
        <v>15</v>
      </c>
      <c r="D73" s="12">
        <v>14.27</v>
      </c>
      <c r="E73" s="14">
        <f>D73/C73*100</f>
        <v>95.13333333333333</v>
      </c>
    </row>
    <row r="74" spans="1:5" ht="78">
      <c r="A74" s="18" t="s">
        <v>30</v>
      </c>
      <c r="B74" s="11" t="s">
        <v>171</v>
      </c>
      <c r="C74" s="17">
        <v>10</v>
      </c>
      <c r="D74" s="12">
        <v>0</v>
      </c>
      <c r="E74" s="14">
        <f>D74/C74*100</f>
        <v>0</v>
      </c>
    </row>
    <row r="75" spans="1:5" ht="81" customHeight="1">
      <c r="A75" s="18" t="s">
        <v>31</v>
      </c>
      <c r="B75" s="11" t="s">
        <v>172</v>
      </c>
      <c r="C75" s="17">
        <f>C76+C77</f>
        <v>63.900000000000006</v>
      </c>
      <c r="D75" s="12">
        <f>D76+D77</f>
        <v>351.39</v>
      </c>
      <c r="E75" s="14">
        <f>D75/C75*100</f>
        <v>549.9061032863849</v>
      </c>
    </row>
    <row r="76" spans="1:5" ht="78">
      <c r="A76" s="18" t="s">
        <v>32</v>
      </c>
      <c r="B76" s="11" t="s">
        <v>173</v>
      </c>
      <c r="C76" s="17">
        <v>41.2</v>
      </c>
      <c r="D76" s="12">
        <v>194.79</v>
      </c>
      <c r="E76" s="14">
        <f>D76/C76*100</f>
        <v>472.79126213592224</v>
      </c>
    </row>
    <row r="77" spans="1:5" ht="62.25">
      <c r="A77" s="18" t="s">
        <v>33</v>
      </c>
      <c r="B77" s="11" t="s">
        <v>174</v>
      </c>
      <c r="C77" s="17">
        <v>22.7</v>
      </c>
      <c r="D77" s="12">
        <v>156.6</v>
      </c>
      <c r="E77" s="14">
        <f>D77/C77*100</f>
        <v>689.8678414096917</v>
      </c>
    </row>
    <row r="78" spans="1:5" ht="78" customHeight="1">
      <c r="A78" s="18" t="s">
        <v>227</v>
      </c>
      <c r="B78" s="11" t="s">
        <v>226</v>
      </c>
      <c r="C78" s="17">
        <v>11.5</v>
      </c>
      <c r="D78" s="12">
        <v>0</v>
      </c>
      <c r="E78" s="14">
        <f>D78/C78*100</f>
        <v>0</v>
      </c>
    </row>
    <row r="79" spans="1:5" ht="144" customHeight="1">
      <c r="A79" s="18" t="s">
        <v>34</v>
      </c>
      <c r="B79" s="11" t="s">
        <v>175</v>
      </c>
      <c r="C79" s="17">
        <f>C81+C82+C83+C80</f>
        <v>65</v>
      </c>
      <c r="D79" s="12">
        <f>D81+D82+D83+D80</f>
        <v>154.06</v>
      </c>
      <c r="E79" s="14">
        <f>D79/C79*100</f>
        <v>237.01538461538462</v>
      </c>
    </row>
    <row r="80" spans="1:5" ht="108.75" customHeight="1">
      <c r="A80" s="18" t="s">
        <v>256</v>
      </c>
      <c r="B80" s="11" t="s">
        <v>257</v>
      </c>
      <c r="C80" s="17">
        <v>0</v>
      </c>
      <c r="D80" s="12">
        <v>135.25</v>
      </c>
      <c r="E80" s="14"/>
    </row>
    <row r="81" spans="1:5" ht="46.5">
      <c r="A81" s="18" t="s">
        <v>35</v>
      </c>
      <c r="B81" s="11" t="s">
        <v>176</v>
      </c>
      <c r="C81" s="17">
        <v>10</v>
      </c>
      <c r="D81" s="12">
        <v>0</v>
      </c>
      <c r="E81" s="14">
        <f>D81/C81*100</f>
        <v>0</v>
      </c>
    </row>
    <row r="82" spans="1:5" ht="46.5">
      <c r="A82" s="18" t="s">
        <v>36</v>
      </c>
      <c r="B82" s="11" t="s">
        <v>177</v>
      </c>
      <c r="C82" s="17">
        <v>50</v>
      </c>
      <c r="D82" s="12">
        <v>13.81</v>
      </c>
      <c r="E82" s="14">
        <f>D82/C82*100</f>
        <v>27.62</v>
      </c>
    </row>
    <row r="83" spans="1:5" ht="30.75">
      <c r="A83" s="18" t="s">
        <v>37</v>
      </c>
      <c r="B83" s="11" t="s">
        <v>178</v>
      </c>
      <c r="C83" s="17">
        <v>5</v>
      </c>
      <c r="D83" s="12">
        <v>5</v>
      </c>
      <c r="E83" s="14">
        <f>D83/C83*100</f>
        <v>100</v>
      </c>
    </row>
    <row r="84" spans="1:5" ht="78">
      <c r="A84" s="21" t="s">
        <v>38</v>
      </c>
      <c r="B84" s="22" t="s">
        <v>195</v>
      </c>
      <c r="C84" s="23">
        <v>2</v>
      </c>
      <c r="D84" s="23">
        <v>303.55</v>
      </c>
      <c r="E84" s="23">
        <f>D84/C84*100</f>
        <v>15177.5</v>
      </c>
    </row>
    <row r="85" spans="1:5" ht="30" customHeight="1">
      <c r="A85" s="18" t="s">
        <v>39</v>
      </c>
      <c r="B85" s="11" t="s">
        <v>180</v>
      </c>
      <c r="C85" s="17">
        <f>C86</f>
        <v>51.5</v>
      </c>
      <c r="D85" s="12">
        <f>D86</f>
        <v>12</v>
      </c>
      <c r="E85" s="14">
        <f>D85/C85*100</f>
        <v>23.300970873786408</v>
      </c>
    </row>
    <row r="86" spans="1:5" ht="32.25" customHeight="1">
      <c r="A86" s="18" t="s">
        <v>40</v>
      </c>
      <c r="B86" s="11" t="s">
        <v>179</v>
      </c>
      <c r="C86" s="17">
        <v>51.5</v>
      </c>
      <c r="D86" s="12">
        <v>12</v>
      </c>
      <c r="E86" s="14">
        <f>D86/C86*100</f>
        <v>23.300970873786408</v>
      </c>
    </row>
    <row r="87" spans="1:5" ht="78">
      <c r="A87" s="18" t="s">
        <v>199</v>
      </c>
      <c r="B87" s="11" t="s">
        <v>201</v>
      </c>
      <c r="C87" s="17">
        <f>C88</f>
        <v>130.9</v>
      </c>
      <c r="D87" s="12">
        <f>D88</f>
        <v>87</v>
      </c>
      <c r="E87" s="14">
        <f>D87/C87*100</f>
        <v>66.46294881588999</v>
      </c>
    </row>
    <row r="88" spans="1:5" ht="75.75" customHeight="1">
      <c r="A88" s="18" t="s">
        <v>200</v>
      </c>
      <c r="B88" s="11" t="s">
        <v>202</v>
      </c>
      <c r="C88" s="17">
        <v>130.9</v>
      </c>
      <c r="D88" s="12">
        <v>87</v>
      </c>
      <c r="E88" s="14">
        <f>D88/C88*100</f>
        <v>66.46294881588999</v>
      </c>
    </row>
    <row r="89" spans="1:5" ht="78" customHeight="1">
      <c r="A89" s="18" t="s">
        <v>231</v>
      </c>
      <c r="B89" s="11" t="s">
        <v>228</v>
      </c>
      <c r="C89" s="17">
        <f>C90</f>
        <v>0.5</v>
      </c>
      <c r="D89" s="12">
        <f>D90</f>
        <v>0</v>
      </c>
      <c r="E89" s="14">
        <f>D89/C89*100</f>
        <v>0</v>
      </c>
    </row>
    <row r="90" spans="1:5" ht="95.25" customHeight="1">
      <c r="A90" s="18" t="s">
        <v>229</v>
      </c>
      <c r="B90" s="11" t="s">
        <v>230</v>
      </c>
      <c r="C90" s="17">
        <v>0.5</v>
      </c>
      <c r="D90" s="12">
        <v>0</v>
      </c>
      <c r="E90" s="14">
        <f>D90/C90*100</f>
        <v>0</v>
      </c>
    </row>
    <row r="91" spans="1:5" ht="46.5">
      <c r="A91" s="18" t="s">
        <v>41</v>
      </c>
      <c r="B91" s="11" t="s">
        <v>181</v>
      </c>
      <c r="C91" s="17">
        <v>60</v>
      </c>
      <c r="D91" s="12">
        <v>51.47</v>
      </c>
      <c r="E91" s="14">
        <f>D91/C91*100</f>
        <v>85.78333333333333</v>
      </c>
    </row>
    <row r="92" spans="1:5" ht="93">
      <c r="A92" s="18" t="s">
        <v>42</v>
      </c>
      <c r="B92" s="11" t="s">
        <v>182</v>
      </c>
      <c r="C92" s="17">
        <v>412</v>
      </c>
      <c r="D92" s="12">
        <v>401.03</v>
      </c>
      <c r="E92" s="14">
        <f>D92/C92*100</f>
        <v>97.33737864077669</v>
      </c>
    </row>
    <row r="93" spans="1:5" ht="46.5">
      <c r="A93" s="18" t="s">
        <v>43</v>
      </c>
      <c r="B93" s="11" t="s">
        <v>183</v>
      </c>
      <c r="C93" s="17">
        <v>300</v>
      </c>
      <c r="D93" s="12">
        <v>366.91</v>
      </c>
      <c r="E93" s="14">
        <f>D93/C93*100</f>
        <v>122.30333333333334</v>
      </c>
    </row>
    <row r="94" spans="1:5" ht="30.75">
      <c r="A94" s="18" t="s">
        <v>44</v>
      </c>
      <c r="B94" s="11" t="s">
        <v>184</v>
      </c>
      <c r="C94" s="17">
        <f>C95</f>
        <v>3950.7</v>
      </c>
      <c r="D94" s="12">
        <f>D95</f>
        <v>2590.21</v>
      </c>
      <c r="E94" s="14">
        <f>D94/C94*100</f>
        <v>65.56331789303161</v>
      </c>
    </row>
    <row r="95" spans="1:5" ht="46.5">
      <c r="A95" s="18" t="s">
        <v>45</v>
      </c>
      <c r="B95" s="11" t="s">
        <v>185</v>
      </c>
      <c r="C95" s="17">
        <v>3950.7</v>
      </c>
      <c r="D95" s="12">
        <v>2590.21</v>
      </c>
      <c r="E95" s="14">
        <f>D95/C95*100</f>
        <v>65.56331789303161</v>
      </c>
    </row>
    <row r="96" spans="1:5" ht="15">
      <c r="A96" s="18" t="s">
        <v>46</v>
      </c>
      <c r="B96" s="11" t="s">
        <v>186</v>
      </c>
      <c r="C96" s="17">
        <f>C97</f>
        <v>1460</v>
      </c>
      <c r="D96" s="12">
        <f>D97</f>
        <v>1755.78</v>
      </c>
      <c r="E96" s="14">
        <f>D96/C96*100</f>
        <v>120.25890410958904</v>
      </c>
    </row>
    <row r="97" spans="1:5" ht="15">
      <c r="A97" s="18" t="s">
        <v>47</v>
      </c>
      <c r="B97" s="11" t="s">
        <v>187</v>
      </c>
      <c r="C97" s="17">
        <f>C98</f>
        <v>1460</v>
      </c>
      <c r="D97" s="12">
        <f>D98</f>
        <v>1755.78</v>
      </c>
      <c r="E97" s="14">
        <f>D97/C97*100</f>
        <v>120.25890410958904</v>
      </c>
    </row>
    <row r="98" spans="1:5" ht="17.25" customHeight="1">
      <c r="A98" s="18" t="s">
        <v>48</v>
      </c>
      <c r="B98" s="11" t="s">
        <v>188</v>
      </c>
      <c r="C98" s="17">
        <v>1460</v>
      </c>
      <c r="D98" s="12">
        <v>1755.78</v>
      </c>
      <c r="E98" s="14">
        <f>D98/C98*100</f>
        <v>120.25890410958904</v>
      </c>
    </row>
    <row r="99" spans="1:5" ht="15">
      <c r="A99" s="18" t="s">
        <v>49</v>
      </c>
      <c r="B99" s="11" t="s">
        <v>189</v>
      </c>
      <c r="C99" s="12">
        <f>C101+C106+C119+C128</f>
        <v>1493862.33</v>
      </c>
      <c r="D99" s="17">
        <f>D101+D106+D119+D128+D130+D132+D134</f>
        <v>1490532.5599999998</v>
      </c>
      <c r="E99" s="14">
        <f>D99/C99*100</f>
        <v>99.7771032890293</v>
      </c>
    </row>
    <row r="100" spans="1:5" ht="46.5">
      <c r="A100" s="18" t="s">
        <v>50</v>
      </c>
      <c r="B100" s="11" t="s">
        <v>190</v>
      </c>
      <c r="C100" s="12">
        <f>C101+C106+C119+C134</f>
        <v>1479862.33</v>
      </c>
      <c r="D100" s="12">
        <f>D101+D106+D119+D128</f>
        <v>1491074.3699999999</v>
      </c>
      <c r="E100" s="14">
        <f>D100/C100*100</f>
        <v>100.75764074621725</v>
      </c>
    </row>
    <row r="101" spans="1:5" ht="30.75">
      <c r="A101" s="18" t="s">
        <v>51</v>
      </c>
      <c r="B101" s="11" t="s">
        <v>203</v>
      </c>
      <c r="C101" s="12">
        <f>C102+C104</f>
        <v>702455.2</v>
      </c>
      <c r="D101" s="12">
        <f>D102+D104</f>
        <v>702455.2</v>
      </c>
      <c r="E101" s="14">
        <f>D101/C101*100</f>
        <v>100</v>
      </c>
    </row>
    <row r="102" spans="1:5" ht="30.75">
      <c r="A102" s="18" t="s">
        <v>52</v>
      </c>
      <c r="B102" s="11" t="s">
        <v>204</v>
      </c>
      <c r="C102" s="12">
        <f>C103</f>
        <v>249141.8</v>
      </c>
      <c r="D102" s="12">
        <f>D103</f>
        <v>249141.8</v>
      </c>
      <c r="E102" s="14">
        <f>D102/C102*100</f>
        <v>100</v>
      </c>
    </row>
    <row r="103" spans="1:5" ht="30.75">
      <c r="A103" s="18" t="s">
        <v>53</v>
      </c>
      <c r="B103" s="11" t="s">
        <v>205</v>
      </c>
      <c r="C103" s="12">
        <v>249141.8</v>
      </c>
      <c r="D103" s="12">
        <v>249141.8</v>
      </c>
      <c r="E103" s="14">
        <f>D103/C103*100</f>
        <v>100</v>
      </c>
    </row>
    <row r="104" spans="1:5" ht="30.75">
      <c r="A104" s="18" t="s">
        <v>54</v>
      </c>
      <c r="B104" s="11" t="s">
        <v>206</v>
      </c>
      <c r="C104" s="12">
        <f>C105</f>
        <v>453313.4</v>
      </c>
      <c r="D104" s="12">
        <f>D105</f>
        <v>453313.4</v>
      </c>
      <c r="E104" s="14">
        <f>D104/C104*100</f>
        <v>100</v>
      </c>
    </row>
    <row r="105" spans="1:5" ht="46.5">
      <c r="A105" s="18" t="s">
        <v>55</v>
      </c>
      <c r="B105" s="11" t="s">
        <v>207</v>
      </c>
      <c r="C105" s="12">
        <v>453313.4</v>
      </c>
      <c r="D105" s="12">
        <v>453313.4</v>
      </c>
      <c r="E105" s="14">
        <f>D105/C105*100</f>
        <v>100</v>
      </c>
    </row>
    <row r="106" spans="1:5" ht="36" customHeight="1">
      <c r="A106" s="18" t="s">
        <v>56</v>
      </c>
      <c r="B106" s="11" t="s">
        <v>208</v>
      </c>
      <c r="C106" s="12">
        <f>C117+C107+C109+C111+C115+C113</f>
        <v>143625.52</v>
      </c>
      <c r="D106" s="12">
        <f>D117+D107+D109+D111+D115+D113</f>
        <v>140901.14</v>
      </c>
      <c r="E106" s="14">
        <f>D106/C106*100</f>
        <v>98.10313654565012</v>
      </c>
    </row>
    <row r="107" spans="1:5" ht="36" customHeight="1">
      <c r="A107" s="18" t="s">
        <v>232</v>
      </c>
      <c r="B107" s="11" t="s">
        <v>233</v>
      </c>
      <c r="C107" s="12">
        <f>C108</f>
        <v>330.6</v>
      </c>
      <c r="D107" s="12">
        <f>D108</f>
        <v>330.6</v>
      </c>
      <c r="E107" s="14">
        <f>D107/C107*100</f>
        <v>100</v>
      </c>
    </row>
    <row r="108" spans="1:5" ht="36" customHeight="1">
      <c r="A108" s="18" t="s">
        <v>234</v>
      </c>
      <c r="B108" s="11" t="s">
        <v>235</v>
      </c>
      <c r="C108" s="12">
        <v>330.6</v>
      </c>
      <c r="D108" s="12">
        <v>330.6</v>
      </c>
      <c r="E108" s="14">
        <f>D108/C108*100</f>
        <v>100</v>
      </c>
    </row>
    <row r="109" spans="1:5" ht="36" customHeight="1">
      <c r="A109" s="18" t="s">
        <v>236</v>
      </c>
      <c r="B109" s="11" t="s">
        <v>237</v>
      </c>
      <c r="C109" s="12">
        <f>C110</f>
        <v>1219</v>
      </c>
      <c r="D109" s="12">
        <f>D110</f>
        <v>1219</v>
      </c>
      <c r="E109" s="14">
        <f>D109/C109*100</f>
        <v>100</v>
      </c>
    </row>
    <row r="110" spans="1:5" ht="36" customHeight="1">
      <c r="A110" s="18" t="s">
        <v>238</v>
      </c>
      <c r="B110" s="11" t="s">
        <v>239</v>
      </c>
      <c r="C110" s="12">
        <v>1219</v>
      </c>
      <c r="D110" s="12">
        <v>1219</v>
      </c>
      <c r="E110" s="14">
        <f>D110/C110*100</f>
        <v>100</v>
      </c>
    </row>
    <row r="111" spans="1:5" ht="36" customHeight="1">
      <c r="A111" s="18" t="s">
        <v>240</v>
      </c>
      <c r="B111" s="11" t="s">
        <v>241</v>
      </c>
      <c r="C111" s="12">
        <f>C112</f>
        <v>82.5</v>
      </c>
      <c r="D111" s="12">
        <f>D112</f>
        <v>82.5</v>
      </c>
      <c r="E111" s="14">
        <f>D111/C111*100</f>
        <v>100</v>
      </c>
    </row>
    <row r="112" spans="1:5" ht="36" customHeight="1">
      <c r="A112" s="18" t="s">
        <v>242</v>
      </c>
      <c r="B112" s="11" t="s">
        <v>243</v>
      </c>
      <c r="C112" s="12">
        <v>82.5</v>
      </c>
      <c r="D112" s="12">
        <v>82.5</v>
      </c>
      <c r="E112" s="14">
        <f>D112/C112*100</f>
        <v>100</v>
      </c>
    </row>
    <row r="113" spans="1:5" ht="36" customHeight="1">
      <c r="A113" s="18" t="s">
        <v>248</v>
      </c>
      <c r="B113" s="11" t="s">
        <v>249</v>
      </c>
      <c r="C113" s="12">
        <f>C114</f>
        <v>4153.5</v>
      </c>
      <c r="D113" s="12">
        <f>D114</f>
        <v>4153.5</v>
      </c>
      <c r="E113" s="14"/>
    </row>
    <row r="114" spans="1:5" ht="36" customHeight="1">
      <c r="A114" s="18" t="s">
        <v>250</v>
      </c>
      <c r="B114" s="11" t="s">
        <v>251</v>
      </c>
      <c r="C114" s="12">
        <v>4153.5</v>
      </c>
      <c r="D114" s="12">
        <v>4153.5</v>
      </c>
      <c r="E114" s="14"/>
    </row>
    <row r="115" spans="1:5" ht="36" customHeight="1">
      <c r="A115" s="18" t="s">
        <v>244</v>
      </c>
      <c r="B115" s="11" t="s">
        <v>245</v>
      </c>
      <c r="C115" s="12">
        <f>C116</f>
        <v>14672.3</v>
      </c>
      <c r="D115" s="12">
        <f>D116</f>
        <v>14672.24</v>
      </c>
      <c r="E115" s="14">
        <f>D115/C115*100</f>
        <v>99.99959106615869</v>
      </c>
    </row>
    <row r="116" spans="1:5" ht="36" customHeight="1">
      <c r="A116" s="18" t="s">
        <v>246</v>
      </c>
      <c r="B116" s="11" t="s">
        <v>247</v>
      </c>
      <c r="C116" s="12">
        <v>14672.3</v>
      </c>
      <c r="D116" s="12">
        <v>14672.24</v>
      </c>
      <c r="E116" s="14">
        <f>D116/C116*100</f>
        <v>99.99959106615869</v>
      </c>
    </row>
    <row r="117" spans="1:5" ht="15">
      <c r="A117" s="18" t="s">
        <v>57</v>
      </c>
      <c r="B117" s="11" t="s">
        <v>209</v>
      </c>
      <c r="C117" s="12">
        <f>C118</f>
        <v>123167.62</v>
      </c>
      <c r="D117" s="12">
        <f>D118</f>
        <v>120443.3</v>
      </c>
      <c r="E117" s="14">
        <f>D117/C117*100</f>
        <v>97.78811996204847</v>
      </c>
    </row>
    <row r="118" spans="1:5" ht="18.75" customHeight="1">
      <c r="A118" s="18" t="s">
        <v>58</v>
      </c>
      <c r="B118" s="11" t="s">
        <v>210</v>
      </c>
      <c r="C118" s="12">
        <v>123167.62</v>
      </c>
      <c r="D118" s="12">
        <v>120443.3</v>
      </c>
      <c r="E118" s="14">
        <f>D118/C118*100</f>
        <v>97.78811996204847</v>
      </c>
    </row>
    <row r="119" spans="1:5" ht="30.75">
      <c r="A119" s="18" t="s">
        <v>59</v>
      </c>
      <c r="B119" s="11" t="s">
        <v>211</v>
      </c>
      <c r="C119" s="12">
        <f>C120+C122+C124+C126</f>
        <v>633781.61</v>
      </c>
      <c r="D119" s="12">
        <f>D120+D122+D124+D126</f>
        <v>633718.0299999999</v>
      </c>
      <c r="E119" s="14">
        <f>D119/C119*100</f>
        <v>99.98996815322552</v>
      </c>
    </row>
    <row r="120" spans="1:5" ht="46.5">
      <c r="A120" s="18" t="s">
        <v>60</v>
      </c>
      <c r="B120" s="11" t="s">
        <v>212</v>
      </c>
      <c r="C120" s="12">
        <f>C121</f>
        <v>4413.31</v>
      </c>
      <c r="D120" s="12">
        <f>D121</f>
        <v>4349.73</v>
      </c>
      <c r="E120" s="14">
        <f>D120/C120*100</f>
        <v>98.55935794222475</v>
      </c>
    </row>
    <row r="121" spans="1:5" ht="46.5">
      <c r="A121" s="18" t="s">
        <v>61</v>
      </c>
      <c r="B121" s="11" t="s">
        <v>213</v>
      </c>
      <c r="C121" s="12">
        <v>4413.31</v>
      </c>
      <c r="D121" s="12">
        <v>4349.73</v>
      </c>
      <c r="E121" s="14">
        <f>D121/C121*100</f>
        <v>98.55935794222475</v>
      </c>
    </row>
    <row r="122" spans="1:5" ht="94.5" customHeight="1">
      <c r="A122" s="18" t="s">
        <v>62</v>
      </c>
      <c r="B122" s="11" t="s">
        <v>214</v>
      </c>
      <c r="C122" s="12">
        <f>C123</f>
        <v>7991.4</v>
      </c>
      <c r="D122" s="12">
        <f>D123</f>
        <v>7991.4</v>
      </c>
      <c r="E122" s="14">
        <f>D122/C122*100</f>
        <v>100</v>
      </c>
    </row>
    <row r="123" spans="1:5" ht="93">
      <c r="A123" s="18" t="s">
        <v>63</v>
      </c>
      <c r="B123" s="11" t="s">
        <v>215</v>
      </c>
      <c r="C123" s="12">
        <v>7991.4</v>
      </c>
      <c r="D123" s="12">
        <v>7991.4</v>
      </c>
      <c r="E123" s="14">
        <f>D123/C123*100</f>
        <v>100</v>
      </c>
    </row>
    <row r="124" spans="1:5" ht="62.25" customHeight="1">
      <c r="A124" s="18" t="s">
        <v>223</v>
      </c>
      <c r="B124" s="11" t="s">
        <v>221</v>
      </c>
      <c r="C124" s="12">
        <f>C125</f>
        <v>355.7</v>
      </c>
      <c r="D124" s="12">
        <f>D125</f>
        <v>355.7</v>
      </c>
      <c r="E124" s="14">
        <f>D124/C124*100</f>
        <v>100</v>
      </c>
    </row>
    <row r="125" spans="1:5" ht="75.75" customHeight="1">
      <c r="A125" s="18" t="s">
        <v>224</v>
      </c>
      <c r="B125" s="11" t="s">
        <v>222</v>
      </c>
      <c r="C125" s="12">
        <v>355.7</v>
      </c>
      <c r="D125" s="12">
        <v>355.7</v>
      </c>
      <c r="E125" s="14">
        <f>D125/C125*100</f>
        <v>100</v>
      </c>
    </row>
    <row r="126" spans="1:5" ht="15">
      <c r="A126" s="18" t="s">
        <v>64</v>
      </c>
      <c r="B126" s="11" t="s">
        <v>216</v>
      </c>
      <c r="C126" s="12">
        <f>C127</f>
        <v>621021.2</v>
      </c>
      <c r="D126" s="12">
        <f>D127</f>
        <v>621021.2</v>
      </c>
      <c r="E126" s="14">
        <f>D126/C126*100</f>
        <v>100</v>
      </c>
    </row>
    <row r="127" spans="1:5" ht="18" customHeight="1">
      <c r="A127" s="18" t="s">
        <v>65</v>
      </c>
      <c r="B127" s="11" t="s">
        <v>217</v>
      </c>
      <c r="C127" s="12">
        <v>621021.2</v>
      </c>
      <c r="D127" s="12">
        <v>621021.2</v>
      </c>
      <c r="E127" s="14">
        <f>D127/C127*100</f>
        <v>100</v>
      </c>
    </row>
    <row r="128" spans="1:5" ht="18" customHeight="1">
      <c r="A128" s="18" t="s">
        <v>252</v>
      </c>
      <c r="B128" s="11" t="s">
        <v>253</v>
      </c>
      <c r="C128" s="12">
        <f>C129</f>
        <v>14000</v>
      </c>
      <c r="D128" s="12">
        <f>D129</f>
        <v>14000</v>
      </c>
      <c r="E128" s="14"/>
    </row>
    <row r="129" spans="1:5" ht="18" customHeight="1">
      <c r="A129" s="18" t="s">
        <v>254</v>
      </c>
      <c r="B129" s="11" t="s">
        <v>255</v>
      </c>
      <c r="C129" s="12">
        <v>14000</v>
      </c>
      <c r="D129" s="12">
        <v>14000</v>
      </c>
      <c r="E129" s="14"/>
    </row>
    <row r="130" spans="1:5" ht="18" customHeight="1">
      <c r="A130" s="18" t="s">
        <v>262</v>
      </c>
      <c r="B130" s="11" t="s">
        <v>258</v>
      </c>
      <c r="C130" s="12">
        <f>C131</f>
        <v>4.3</v>
      </c>
      <c r="D130" s="12">
        <f>D131</f>
        <v>4.3</v>
      </c>
      <c r="E130" s="14"/>
    </row>
    <row r="131" spans="1:5" ht="18" customHeight="1">
      <c r="A131" s="18" t="s">
        <v>263</v>
      </c>
      <c r="B131" s="11" t="s">
        <v>260</v>
      </c>
      <c r="C131" s="12">
        <v>4.3</v>
      </c>
      <c r="D131" s="12">
        <v>4.3</v>
      </c>
      <c r="E131" s="14"/>
    </row>
    <row r="132" spans="1:5" ht="125.25" customHeight="1">
      <c r="A132" s="18" t="s">
        <v>264</v>
      </c>
      <c r="B132" s="11" t="s">
        <v>259</v>
      </c>
      <c r="C132" s="12">
        <f>C133</f>
        <v>0</v>
      </c>
      <c r="D132" s="12">
        <f>D133</f>
        <v>204.5</v>
      </c>
      <c r="E132" s="14"/>
    </row>
    <row r="133" spans="1:5" ht="45.75" customHeight="1">
      <c r="A133" s="18" t="s">
        <v>265</v>
      </c>
      <c r="B133" s="11" t="s">
        <v>261</v>
      </c>
      <c r="C133" s="12">
        <v>0</v>
      </c>
      <c r="D133" s="12">
        <v>204.5</v>
      </c>
      <c r="E133" s="14"/>
    </row>
    <row r="134" spans="1:5" ht="62.25">
      <c r="A134" s="18" t="s">
        <v>101</v>
      </c>
      <c r="B134" s="11" t="s">
        <v>191</v>
      </c>
      <c r="C134" s="12">
        <f>C135</f>
        <v>0</v>
      </c>
      <c r="D134" s="12">
        <f>D135</f>
        <v>-750.61</v>
      </c>
      <c r="E134" s="14"/>
    </row>
    <row r="135" spans="1:5" ht="62.25">
      <c r="A135" s="18" t="s">
        <v>102</v>
      </c>
      <c r="B135" s="11" t="s">
        <v>192</v>
      </c>
      <c r="C135" s="12">
        <v>0</v>
      </c>
      <c r="D135" s="12">
        <v>-750.61</v>
      </c>
      <c r="E135" s="14"/>
    </row>
    <row r="136" spans="1:5" ht="15">
      <c r="A136" s="8"/>
      <c r="B136" s="9"/>
      <c r="C136" s="10"/>
      <c r="D136" s="10"/>
      <c r="E136" s="10"/>
    </row>
  </sheetData>
  <sheetProtection/>
  <mergeCells count="3">
    <mergeCell ref="A1:E1"/>
    <mergeCell ref="A2:E2"/>
    <mergeCell ref="A3:G3"/>
  </mergeCells>
  <printOptions/>
  <pageMargins left="0" right="0" top="0" bottom="0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103</v>
      </c>
      <c r="B1" s="1" t="s">
        <v>107</v>
      </c>
    </row>
    <row r="2" spans="1:2" ht="12.75">
      <c r="A2" t="s">
        <v>104</v>
      </c>
      <c r="B2" s="1" t="s">
        <v>111</v>
      </c>
    </row>
    <row r="3" spans="1:2" ht="12.75">
      <c r="A3" t="s">
        <v>105</v>
      </c>
      <c r="B3" s="1" t="s">
        <v>106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Гудимова</cp:lastModifiedBy>
  <cp:lastPrinted>2016-07-28T12:57:27Z</cp:lastPrinted>
  <dcterms:created xsi:type="dcterms:W3CDTF">1999-06-18T11:49:53Z</dcterms:created>
  <dcterms:modified xsi:type="dcterms:W3CDTF">2019-02-04T08:12:42Z</dcterms:modified>
  <cp:category/>
  <cp:version/>
  <cp:contentType/>
  <cp:contentStatus/>
</cp:coreProperties>
</file>