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8" windowWidth="11808" windowHeight="6288" activeTab="0"/>
  </bookViews>
  <sheets>
    <sheet name="Доходы" sheetId="1" r:id="rId1"/>
    <sheet name="ExportParams" sheetId="2" state="hidden" r:id="rId2"/>
  </sheets>
  <definedNames>
    <definedName name="APPT" localSheetId="0">'Доходы'!$A$9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'Доходы'!$A$5</definedName>
    <definedName name="REG_DATE" localSheetId="0">'Доходы'!#REF!</definedName>
    <definedName name="REG_DATE">#REF!</definedName>
    <definedName name="REND_1" localSheetId="0">'Доходы'!#REF!</definedName>
    <definedName name="SIGN" localSheetId="0">'Доходы'!$A$8:$B$9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  <definedName name="_xlnm.Print_Titles" localSheetId="0">'Доходы'!$4:$4</definedName>
    <definedName name="_xlnm.Print_Area" localSheetId="0">'Доходы'!$A$1:$I$131</definedName>
  </definedNames>
  <calcPr fullCalcOnLoad="1"/>
</workbook>
</file>

<file path=xl/sharedStrings.xml><?xml version="1.0" encoding="utf-8"?>
<sst xmlns="http://schemas.openxmlformats.org/spreadsheetml/2006/main" count="268" uniqueCount="266">
  <si>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</si>
  <si>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</si>
  <si>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</si>
  <si>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</si>
  <si>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</si>
  <si>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</si>
  <si>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</si>
  <si>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</si>
  <si>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</si>
  <si>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</si>
  <si>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</si>
  <si>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</si>
  <si>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</si>
  <si>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</si>
  <si>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</si>
  <si>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</si>
  <si>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</si>
  <si>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</si>
  <si>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</si>
  <si>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</si>
  <si>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</si>
  <si>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</si>
  <si>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</si>
  <si>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</si>
  <si>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</si>
  <si>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</si>
  <si>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</si>
  <si>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</si>
  <si>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</si>
  <si>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</si>
  <si>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</si>
  <si>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</si>
  <si>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</si>
  <si>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</si>
  <si>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</si>
  <si>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</si>
  <si>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</si>
  <si>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</si>
  <si>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</si>
  <si>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</si>
  <si>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</si>
  <si>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</si>
  <si>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</si>
  <si>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</si>
  <si>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</si>
  <si>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</si>
  <si>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</si>
  <si>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</si>
  <si>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</si>
  <si>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</si>
  <si>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</si>
  <si>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</si>
  <si>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</si>
  <si>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</si>
  <si>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</si>
  <si>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</si>
  <si>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</si>
  <si>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</si>
  <si>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</si>
  <si>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</si>
  <si>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Прочие субвенции бюджетам городских округов</t>
  </si>
  <si>
    <t>000 1000000000 0000 000</t>
  </si>
  <si>
    <t>000 1010000000 0000 000</t>
  </si>
  <si>
    <t>000 1010200001 0000 110</t>
  </si>
  <si>
    <t>000 1010201001 0000 110</t>
  </si>
  <si>
    <t>000 1010202001 0000 110</t>
  </si>
  <si>
    <t>000 1010203001 0000 110</t>
  </si>
  <si>
    <t>000 1030000000 0000 000</t>
  </si>
  <si>
    <t>000 1030200001 0000 110</t>
  </si>
  <si>
    <t>000 1030223001 0000 110</t>
  </si>
  <si>
    <t>000 1030224001 0000 110</t>
  </si>
  <si>
    <t>000 1030225001 0000 110</t>
  </si>
  <si>
    <t>000 1030226001 0000 110</t>
  </si>
  <si>
    <t>000 1050000000 0000 000</t>
  </si>
  <si>
    <t>000 1050100000 0000 110</t>
  </si>
  <si>
    <t>000 1050101001 0000 110</t>
  </si>
  <si>
    <t>000 1050201002 0000 110</t>
  </si>
  <si>
    <t>000 1050102001 0000 110</t>
  </si>
  <si>
    <t>000 1050200002 0000 110</t>
  </si>
  <si>
    <t>000 1050202002 0000 110</t>
  </si>
  <si>
    <t>000 1050300001 0000 110</t>
  </si>
  <si>
    <t>000 1050301001 0000 110</t>
  </si>
  <si>
    <t>000 1050400002 0000 110</t>
  </si>
  <si>
    <t>000 1050401002 0000 110</t>
  </si>
  <si>
    <t>000 1060000000 0000 000</t>
  </si>
  <si>
    <t>000 1060100000 0000 110</t>
  </si>
  <si>
    <t>000 1060102004 0000 110</t>
  </si>
  <si>
    <t>000 1060600000 0000 110</t>
  </si>
  <si>
    <t>000 1060603204 0000 110</t>
  </si>
  <si>
    <t>000 1060604204 0000 110</t>
  </si>
  <si>
    <t>000 1080000000 0000 000</t>
  </si>
  <si>
    <t>000 1080300001 0000 110</t>
  </si>
  <si>
    <t>000 1080717001 0000 110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</si>
  <si>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</si>
  <si>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</si>
  <si>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EXPORT_SRC_KIND</t>
  </si>
  <si>
    <t>EXPORT_PARAM_SRC_KIND</t>
  </si>
  <si>
    <t>EXPORT_SRC_CODE</t>
  </si>
  <si>
    <t>07004</t>
  </si>
  <si>
    <t>5</t>
  </si>
  <si>
    <t xml:space="preserve"> Наименование показателя</t>
  </si>
  <si>
    <t>Доходы бюджета - всего</t>
  </si>
  <si>
    <t>Код дохода по бюджетной классификации</t>
  </si>
  <si>
    <t>3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</si>
  <si>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</si>
  <si>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</si>
  <si>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</si>
  <si>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</si>
  <si>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</si>
  <si>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</si>
  <si>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</si>
  <si>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</si>
  <si>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</si>
  <si>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</si>
  <si>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</si>
  <si>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</si>
  <si>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</si>
  <si>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</si>
  <si>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</si>
  <si>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</si>
  <si>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</si>
  <si>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</si>
  <si>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</si>
  <si>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</si>
  <si>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</si>
  <si>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</si>
  <si>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</si>
  <si>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</si>
  <si>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</si>
  <si>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</si>
  <si>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</si>
  <si>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</si>
  <si>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</si>
  <si>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</si>
  <si>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</si>
  <si>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000 1110000000 0000 000</t>
  </si>
  <si>
    <t>000 1110500000 0000 120</t>
  </si>
  <si>
    <t xml:space="preserve"> 000 1110501204 0000 120</t>
  </si>
  <si>
    <t>000 1110502404 0000 120</t>
  </si>
  <si>
    <t>000 1110503404 0000 120</t>
  </si>
  <si>
    <t>000 1110904000 0000 120</t>
  </si>
  <si>
    <t>000 1120000000 0000 000</t>
  </si>
  <si>
    <t>000 1120100001 0000 120</t>
  </si>
  <si>
    <t>000 1120101001 0000 120</t>
  </si>
  <si>
    <t>000 1120103001 0000 120</t>
  </si>
  <si>
    <t>000 1120104001 0000 120</t>
  </si>
  <si>
    <t>000 1130100000 0000 130</t>
  </si>
  <si>
    <t>000 1130199404 0000 130</t>
  </si>
  <si>
    <t>000 113020000 00000 130</t>
  </si>
  <si>
    <t>000 1130299404 0000 130</t>
  </si>
  <si>
    <t>000 1140000000 0000 000</t>
  </si>
  <si>
    <t>000 1140204004 0000 410</t>
  </si>
  <si>
    <t>000 1140204304 0000 410</t>
  </si>
  <si>
    <t>000 1140601000 0000 430</t>
  </si>
  <si>
    <t>000 1140601204 0000 430</t>
  </si>
  <si>
    <t>000 1160000000 0000 000</t>
  </si>
  <si>
    <t>000 1160300000 0000 140</t>
  </si>
  <si>
    <t>000 1160301001 0000 140</t>
  </si>
  <si>
    <t>000 1160303001 0000 140</t>
  </si>
  <si>
    <t>000 1160800001 0000 140</t>
  </si>
  <si>
    <t>000 1160801001 0000 140</t>
  </si>
  <si>
    <t>000 1160802001 0000 140</t>
  </si>
  <si>
    <t>000 1162500000 0000 140</t>
  </si>
  <si>
    <t>000 1162503001 0000 140</t>
  </si>
  <si>
    <t>000 1163003001 0000 140</t>
  </si>
  <si>
    <t>000 1163000001 0000 140</t>
  </si>
  <si>
    <t>000 1164300001 0000 140</t>
  </si>
  <si>
    <t>000 1164500001 0000 140</t>
  </si>
  <si>
    <t>000 1169000000 0000 140</t>
  </si>
  <si>
    <t>000 1169004004 0000 140</t>
  </si>
  <si>
    <t>000 1170000000 0000 000</t>
  </si>
  <si>
    <t>000 1170100000 0000 180</t>
  </si>
  <si>
    <t>000 1170104004 0000 180</t>
  </si>
  <si>
    <t>000 1170500000 0000 180</t>
  </si>
  <si>
    <t>000 1170504004 0000 180</t>
  </si>
  <si>
    <t>000 2000000000 0000 000</t>
  </si>
  <si>
    <t>000 2020000000 0000 000</t>
  </si>
  <si>
    <t>000 2020302904 0000 151</t>
  </si>
  <si>
    <t>000 2190000000 0000 000</t>
  </si>
  <si>
    <t>000 2190400004 0000 151</t>
  </si>
  <si>
    <t>000 1110900000 0000 120</t>
  </si>
  <si>
    <t>000 1130000000 0000 000</t>
  </si>
  <si>
    <t>000 1162800001 0000 140</t>
  </si>
  <si>
    <t>Аналитические данные о поступлении доходов в бюджет МОГО "Инта"</t>
  </si>
  <si>
    <t>Рост/снижение исполнения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</si>
  <si>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</si>
  <si>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000 1164100001 0000 140</t>
  </si>
  <si>
    <t>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</si>
  <si>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</si>
  <si>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000 1163304004 0000 140</t>
  </si>
  <si>
    <t>000 1163500000 0000 140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</si>
  <si>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</si>
  <si>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</si>
  <si>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000 2023002900 0000 151</t>
  </si>
  <si>
    <t>000 2023002400 0000 151</t>
  </si>
  <si>
    <t>000 2023002404 0000 151</t>
  </si>
  <si>
    <t>000 2023000000 0000 151</t>
  </si>
  <si>
    <t>000 2022999904 0000 151</t>
  </si>
  <si>
    <t>000 2022999900 0000 151</t>
  </si>
  <si>
    <t>000 2023999900 0000 151</t>
  </si>
  <si>
    <t>000 2023999904 0000 151</t>
  </si>
  <si>
    <t>000 2021000000 0000 151</t>
  </si>
  <si>
    <t>000 2021500100 0000 151</t>
  </si>
  <si>
    <t>000 2021500104 0000 151</t>
  </si>
  <si>
    <t>000 2021500200 0000 151</t>
  </si>
  <si>
    <t>000 2021500204 0000 151</t>
  </si>
  <si>
    <t>000 2022000000 0000 151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</si>
  <si>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</si>
  <si>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000 1110104004 0000 120</t>
  </si>
  <si>
    <t>000 1120107001 0000 120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</si>
  <si>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</si>
  <si>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000 1162501001 0000 140</t>
  </si>
  <si>
    <t>000 1162502001 0000 140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</si>
  <si>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</si>
  <si>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</si>
  <si>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в области охраны окружающей среды</t>
  </si>
  <si>
    <t>000 1162505001 0000 140</t>
  </si>
  <si>
    <t>000 1163502004 0000 140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</si>
  <si>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</si>
  <si>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</si>
  <si>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000 1110700000 0000 120</t>
  </si>
  <si>
    <t>000 1110701404 0000 120</t>
  </si>
  <si>
    <t>000 2022546700 0000 151</t>
  </si>
  <si>
    <t>000 2022546704 0000 151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</si>
  <si>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</si>
  <si>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</si>
  <si>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000 2023512000 0000 151</t>
  </si>
  <si>
    <t>000 2023512004 0000 151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</si>
  <si>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</si>
  <si>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</si>
  <si>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000 2024000000 0000 151</t>
  </si>
  <si>
    <t>000 2024999904 0000 151</t>
  </si>
  <si>
    <t>Иные межбюджетные транссферты</t>
  </si>
  <si>
    <t>Прочие межбюджетные транссферты, передаваемые бюджетам городских округов</t>
  </si>
  <si>
    <t>Субсидия бюджетам на поддержку отрасли культуры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</si>
  <si>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</si>
  <si>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на реализацию программ формирования современной городской среды</t>
  </si>
  <si>
    <t>000 2022551900 0000 150</t>
  </si>
  <si>
    <t>0002022552700 0000 150</t>
  </si>
  <si>
    <t>0002022555500 0000 150</t>
  </si>
  <si>
    <t>0002070000000 0000 000</t>
  </si>
  <si>
    <t>ПРОЧИЕ БЕЗВОЗМЕЗДНЫЕ ПОСТУПЛЕНИЯ</t>
  </si>
  <si>
    <t>Прочие безвозмездные поступления в бюджеты городских округов</t>
  </si>
  <si>
    <t>на 01.10.2019 года</t>
  </si>
  <si>
    <t>за 9 месяцев 2019 года в сравнении с 9 месяцами 2018 годом</t>
  </si>
  <si>
    <t>Исполнено за  9 месяцев 2018 года, тыс.рублей</t>
  </si>
  <si>
    <t>Исполнено за  9 месяцев 2019 года, тыс.рублей</t>
  </si>
  <si>
    <t>000 2022502700 0000 151</t>
  </si>
  <si>
    <t>000 2022502704 0000 151</t>
  </si>
  <si>
    <t>000 2022551904 0000 150</t>
  </si>
  <si>
    <t>Субсидия бюджетам городских округов на поддержку отрасли культуры</t>
  </si>
  <si>
    <t>0002022552704 0000 150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</si>
  <si>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</si>
  <si>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0002022555504 0000 150</t>
  </si>
  <si>
    <t>Субсидии бюджетам городских округов на реализацию программ формирования современной городской среды</t>
  </si>
  <si>
    <t>000 2180000000 0000 000</t>
  </si>
  <si>
    <t>000 2180400004 0000 151</t>
  </si>
  <si>
    <t>0002070400004 0000 180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</si>
  <si>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</si>
  <si>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</si>
  <si>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</si>
  <si>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</si>
  <si>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000 1162506001 0000 140</t>
  </si>
  <si>
    <t>Денежные взыскания (штрафы) за нарушение земельного законодательства</t>
  </si>
  <si>
    <t>000 2024545304 0000 151</t>
  </si>
  <si>
    <t>Межбюджетные трансферты, передаваемые бюджетам городских округов на создание виртуальных концертных залов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</si>
</sst>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#,##0.00_ ;\-#,##0.00\ "/>
    <numFmt numFmtId="187" formatCode="#,##0.0"/>
    <numFmt numFmtId="188" formatCode="0.0%"/>
    <numFmt numFmtId="189" formatCode="0.0"/>
    <numFmt numFmtId="190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7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187" fontId="8" fillId="0" borderId="15" xfId="0" applyNumberFormat="1" applyFont="1" applyBorder="1" applyAlignment="1">
      <alignment horizontal="right"/>
    </xf>
    <xf numFmtId="187" fontId="9" fillId="0" borderId="13" xfId="0" applyNumberFormat="1" applyFont="1" applyBorder="1" applyAlignment="1">
      <alignment horizontal="right"/>
    </xf>
    <xf numFmtId="187" fontId="9" fillId="0" borderId="14" xfId="0" applyNumberFormat="1" applyFont="1" applyBorder="1" applyAlignment="1">
      <alignment horizontal="right"/>
    </xf>
    <xf numFmtId="189" fontId="10" fillId="0" borderId="15" xfId="58" applyNumberFormat="1" applyFont="1" applyBorder="1" applyAlignment="1" applyProtection="1">
      <alignment horizontal="right"/>
      <protection locked="0"/>
    </xf>
    <xf numFmtId="185" fontId="9" fillId="0" borderId="14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center"/>
    </xf>
    <xf numFmtId="187" fontId="9" fillId="0" borderId="14" xfId="0" applyNumberFormat="1" applyFont="1" applyFill="1" applyBorder="1" applyAlignment="1">
      <alignment horizontal="right"/>
    </xf>
    <xf numFmtId="187" fontId="9" fillId="0" borderId="13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0" borderId="14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132"/>
  <sheetViews>
    <sheetView showGridLines="0" tabSelected="1" zoomScalePageLayoutView="0" workbookViewId="0" topLeftCell="A1">
      <selection activeCell="D126" sqref="D126"/>
    </sheetView>
  </sheetViews>
  <sheetFormatPr defaultColWidth="9.125" defaultRowHeight="12.75"/>
  <cols>
    <col min="1" max="1" width="43.625" style="2" customWidth="1"/>
    <col min="2" max="2" width="26.625" style="2" bestFit="1" customWidth="1"/>
    <col min="3" max="3" width="15.00390625" style="2" bestFit="1" customWidth="1"/>
    <col min="4" max="4" width="15.00390625" style="2" customWidth="1"/>
    <col min="5" max="5" width="16.50390625" style="2" customWidth="1"/>
    <col min="6" max="16384" width="9.125" style="2" customWidth="1"/>
  </cols>
  <sheetData>
    <row r="1" spans="1:5" ht="15">
      <c r="A1" s="25" t="s">
        <v>183</v>
      </c>
      <c r="B1" s="25"/>
      <c r="C1" s="25"/>
      <c r="D1" s="25"/>
      <c r="E1" s="25"/>
    </row>
    <row r="2" spans="1:5" ht="15">
      <c r="A2" s="25" t="s">
        <v>244</v>
      </c>
      <c r="B2" s="25"/>
      <c r="C2" s="25"/>
      <c r="D2" s="25"/>
      <c r="E2" s="25"/>
    </row>
    <row r="3" spans="1:5" ht="15">
      <c r="A3" s="3" t="s">
        <v>243</v>
      </c>
      <c r="B3" s="3"/>
      <c r="C3" s="4"/>
      <c r="D3" s="4"/>
      <c r="E3" s="4"/>
    </row>
    <row r="4" spans="1:5" ht="62.25">
      <c r="A4" s="5" t="s">
        <v>100</v>
      </c>
      <c r="B4" s="5" t="s">
        <v>102</v>
      </c>
      <c r="C4" s="6" t="s">
        <v>245</v>
      </c>
      <c r="D4" s="6" t="s">
        <v>246</v>
      </c>
      <c r="E4" s="6" t="s">
        <v>184</v>
      </c>
    </row>
    <row r="5" spans="1:5" ht="15">
      <c r="A5" s="14" t="s">
        <v>101</v>
      </c>
      <c r="B5" s="15" t="s">
        <v>104</v>
      </c>
      <c r="C5" s="16">
        <f>C6+C94</f>
        <v>1236942.1</v>
      </c>
      <c r="D5" s="16">
        <f>D6+D94</f>
        <v>1187677.82</v>
      </c>
      <c r="E5" s="19">
        <f>D5/C5*100</f>
        <v>96.01725254561228</v>
      </c>
    </row>
    <row r="6" spans="1:5" ht="30.75">
      <c r="A6" s="7" t="s">
        <v>105</v>
      </c>
      <c r="B6" s="8" t="s">
        <v>61</v>
      </c>
      <c r="C6" s="17">
        <f>C7+C12+C18+C29+C35+C38+C48+C54+C59+C64+C89</f>
        <v>184826.3</v>
      </c>
      <c r="D6" s="17">
        <f>D7+D12+D18+D29+D35+D38+D48+D54+D59+D64+D89+0.09</f>
        <v>185249.47</v>
      </c>
      <c r="E6" s="17">
        <f aca="true" t="shared" si="0" ref="E6:E59">D6/C6*100</f>
        <v>100.2289555112016</v>
      </c>
    </row>
    <row r="7" spans="1:5" ht="15">
      <c r="A7" s="9" t="s">
        <v>106</v>
      </c>
      <c r="B7" s="10" t="s">
        <v>62</v>
      </c>
      <c r="C7" s="18">
        <f>C9+C10+C11</f>
        <v>94599.3</v>
      </c>
      <c r="D7" s="18">
        <f>D9+D10+D11</f>
        <v>91381.68000000001</v>
      </c>
      <c r="E7" s="17">
        <f t="shared" si="0"/>
        <v>96.59868519111664</v>
      </c>
    </row>
    <row r="8" spans="1:5" ht="15">
      <c r="A8" s="9" t="s">
        <v>107</v>
      </c>
      <c r="B8" s="10" t="s">
        <v>63</v>
      </c>
      <c r="C8" s="18">
        <f>C7</f>
        <v>94599.3</v>
      </c>
      <c r="D8" s="18">
        <f>D7</f>
        <v>91381.68000000001</v>
      </c>
      <c r="E8" s="17">
        <f t="shared" si="0"/>
        <v>96.59868519111664</v>
      </c>
    </row>
    <row r="9" spans="1:5" ht="107.25" customHeight="1">
      <c r="A9" s="20" t="s">
        <v>108</v>
      </c>
      <c r="B9" s="10" t="s">
        <v>64</v>
      </c>
      <c r="C9" s="18">
        <v>94215.1</v>
      </c>
      <c r="D9" s="18">
        <v>90975.85</v>
      </c>
      <c r="E9" s="17">
        <f t="shared" si="0"/>
        <v>96.56185685734027</v>
      </c>
    </row>
    <row r="10" spans="1:5" ht="171">
      <c r="A10" s="20" t="s">
        <v>109</v>
      </c>
      <c r="B10" s="10" t="s">
        <v>65</v>
      </c>
      <c r="C10" s="18">
        <v>268</v>
      </c>
      <c r="D10" s="18">
        <v>157.63</v>
      </c>
      <c r="E10" s="17">
        <f t="shared" si="0"/>
        <v>58.81716417910447</v>
      </c>
    </row>
    <row r="11" spans="1:5" ht="62.25">
      <c r="A11" s="20" t="s">
        <v>110</v>
      </c>
      <c r="B11" s="10" t="s">
        <v>66</v>
      </c>
      <c r="C11" s="18">
        <v>116.2</v>
      </c>
      <c r="D11" s="18">
        <v>248.2</v>
      </c>
      <c r="E11" s="17">
        <f>D11/C11*100</f>
        <v>213.59724612736662</v>
      </c>
    </row>
    <row r="12" spans="1:5" ht="62.25">
      <c r="A12" s="9" t="s">
        <v>111</v>
      </c>
      <c r="B12" s="10" t="s">
        <v>67</v>
      </c>
      <c r="C12" s="18">
        <f>C14+C15+C16+C17</f>
        <v>3546.5</v>
      </c>
      <c r="D12" s="18">
        <f>D14+D15+D16+D17</f>
        <v>5071.119999999999</v>
      </c>
      <c r="E12" s="17">
        <f t="shared" si="0"/>
        <v>142.98942619483995</v>
      </c>
    </row>
    <row r="13" spans="1:5" ht="46.5">
      <c r="A13" s="21" t="s">
        <v>112</v>
      </c>
      <c r="B13" s="10" t="s">
        <v>68</v>
      </c>
      <c r="C13" s="18">
        <f>C12</f>
        <v>3546.5</v>
      </c>
      <c r="D13" s="18">
        <f>D12</f>
        <v>5071.119999999999</v>
      </c>
      <c r="E13" s="17">
        <f t="shared" si="0"/>
        <v>142.98942619483995</v>
      </c>
    </row>
    <row r="14" spans="1:5" ht="108.75">
      <c r="A14" s="21" t="s">
        <v>113</v>
      </c>
      <c r="B14" s="10" t="s">
        <v>69</v>
      </c>
      <c r="C14" s="18">
        <v>1544.4</v>
      </c>
      <c r="D14" s="18">
        <v>2295.6</v>
      </c>
      <c r="E14" s="17">
        <f t="shared" si="0"/>
        <v>148.64024864024861</v>
      </c>
    </row>
    <row r="15" spans="1:5" ht="123" customHeight="1">
      <c r="A15" s="21" t="s">
        <v>114</v>
      </c>
      <c r="B15" s="10" t="s">
        <v>70</v>
      </c>
      <c r="C15" s="18">
        <v>14</v>
      </c>
      <c r="D15" s="18">
        <v>17.45</v>
      </c>
      <c r="E15" s="17">
        <f t="shared" si="0"/>
        <v>124.64285714285714</v>
      </c>
    </row>
    <row r="16" spans="1:5" ht="108.75" customHeight="1">
      <c r="A16" s="21" t="s">
        <v>115</v>
      </c>
      <c r="B16" s="10" t="s">
        <v>71</v>
      </c>
      <c r="C16" s="18">
        <v>2334</v>
      </c>
      <c r="D16" s="18">
        <v>3146.33</v>
      </c>
      <c r="E16" s="17">
        <f t="shared" si="0"/>
        <v>134.80419880034276</v>
      </c>
    </row>
    <row r="17" spans="1:5" ht="109.5" customHeight="1">
      <c r="A17" s="21" t="s">
        <v>116</v>
      </c>
      <c r="B17" s="10" t="s">
        <v>72</v>
      </c>
      <c r="C17" s="18">
        <v>-345.9</v>
      </c>
      <c r="D17" s="18">
        <v>-388.26</v>
      </c>
      <c r="E17" s="17">
        <f t="shared" si="0"/>
        <v>112.2463139635733</v>
      </c>
    </row>
    <row r="18" spans="1:5" ht="15">
      <c r="A18" s="9" t="s">
        <v>117</v>
      </c>
      <c r="B18" s="10" t="s">
        <v>73</v>
      </c>
      <c r="C18" s="18">
        <f>C19+C22+C25+C27</f>
        <v>35679.7</v>
      </c>
      <c r="D18" s="18">
        <f>D19+D22+D25+D27</f>
        <v>34294.63999999999</v>
      </c>
      <c r="E18" s="17">
        <f t="shared" si="0"/>
        <v>96.11807274164299</v>
      </c>
    </row>
    <row r="19" spans="1:5" ht="30.75">
      <c r="A19" s="21" t="s">
        <v>118</v>
      </c>
      <c r="B19" s="10" t="s">
        <v>74</v>
      </c>
      <c r="C19" s="18">
        <f>C20+C21</f>
        <v>16420.2</v>
      </c>
      <c r="D19" s="18">
        <f>D20+D21</f>
        <v>15965.01</v>
      </c>
      <c r="E19" s="17">
        <f t="shared" si="0"/>
        <v>97.22786567764096</v>
      </c>
    </row>
    <row r="20" spans="1:5" ht="46.5">
      <c r="A20" s="21" t="s">
        <v>119</v>
      </c>
      <c r="B20" s="10" t="s">
        <v>75</v>
      </c>
      <c r="C20" s="18">
        <v>10432</v>
      </c>
      <c r="D20" s="18">
        <v>12101.19</v>
      </c>
      <c r="E20" s="17">
        <f t="shared" si="0"/>
        <v>116.00067101226995</v>
      </c>
    </row>
    <row r="21" spans="1:5" ht="62.25">
      <c r="A21" s="21" t="s">
        <v>120</v>
      </c>
      <c r="B21" s="10" t="s">
        <v>77</v>
      </c>
      <c r="C21" s="18">
        <v>5988.2</v>
      </c>
      <c r="D21" s="18">
        <v>3863.82</v>
      </c>
      <c r="E21" s="17">
        <f t="shared" si="0"/>
        <v>64.52389699742828</v>
      </c>
    </row>
    <row r="22" spans="1:5" ht="30.75">
      <c r="A22" s="21" t="s">
        <v>121</v>
      </c>
      <c r="B22" s="10" t="s">
        <v>78</v>
      </c>
      <c r="C22" s="18">
        <f>C23+C24</f>
        <v>18428.2</v>
      </c>
      <c r="D22" s="18">
        <f>D23+D24</f>
        <v>17587.829999999998</v>
      </c>
      <c r="E22" s="17">
        <f t="shared" si="0"/>
        <v>95.43976080138049</v>
      </c>
    </row>
    <row r="23" spans="1:5" ht="30.75">
      <c r="A23" s="21" t="s">
        <v>121</v>
      </c>
      <c r="B23" s="18" t="s">
        <v>76</v>
      </c>
      <c r="C23" s="18">
        <v>18426.7</v>
      </c>
      <c r="D23" s="18">
        <v>17588.96</v>
      </c>
      <c r="E23" s="18">
        <f t="shared" si="0"/>
        <v>95.4536623486571</v>
      </c>
    </row>
    <row r="24" spans="1:5" ht="62.25">
      <c r="A24" s="21" t="s">
        <v>122</v>
      </c>
      <c r="B24" s="10" t="s">
        <v>79</v>
      </c>
      <c r="C24" s="18">
        <v>1.5</v>
      </c>
      <c r="D24" s="18">
        <v>-1.13</v>
      </c>
      <c r="E24" s="17">
        <f>D24/C24*100</f>
        <v>-75.33333333333333</v>
      </c>
    </row>
    <row r="25" spans="1:5" ht="15">
      <c r="A25" s="21" t="s">
        <v>123</v>
      </c>
      <c r="B25" s="10" t="s">
        <v>80</v>
      </c>
      <c r="C25" s="18">
        <f>C26</f>
        <v>63.7</v>
      </c>
      <c r="D25" s="18">
        <f>D26</f>
        <v>23.03</v>
      </c>
      <c r="E25" s="17">
        <f t="shared" si="0"/>
        <v>36.15384615384615</v>
      </c>
    </row>
    <row r="26" spans="1:5" ht="15">
      <c r="A26" s="21" t="s">
        <v>123</v>
      </c>
      <c r="B26" s="10" t="s">
        <v>81</v>
      </c>
      <c r="C26" s="18">
        <v>63.7</v>
      </c>
      <c r="D26" s="18">
        <v>23.03</v>
      </c>
      <c r="E26" s="17">
        <f t="shared" si="0"/>
        <v>36.15384615384615</v>
      </c>
    </row>
    <row r="27" spans="1:5" ht="30.75">
      <c r="A27" s="21" t="s">
        <v>124</v>
      </c>
      <c r="B27" s="10" t="s">
        <v>82</v>
      </c>
      <c r="C27" s="18">
        <f>C28</f>
        <v>767.6</v>
      </c>
      <c r="D27" s="18">
        <f>D28</f>
        <v>718.77</v>
      </c>
      <c r="E27" s="17">
        <f t="shared" si="0"/>
        <v>93.63861386138613</v>
      </c>
    </row>
    <row r="28" spans="1:5" ht="45.75" customHeight="1">
      <c r="A28" s="21" t="s">
        <v>125</v>
      </c>
      <c r="B28" s="10" t="s">
        <v>83</v>
      </c>
      <c r="C28" s="18">
        <v>767.6</v>
      </c>
      <c r="D28" s="18">
        <v>718.77</v>
      </c>
      <c r="E28" s="17">
        <f t="shared" si="0"/>
        <v>93.63861386138613</v>
      </c>
    </row>
    <row r="29" spans="1:5" ht="15">
      <c r="A29" s="9" t="s">
        <v>126</v>
      </c>
      <c r="B29" s="10" t="s">
        <v>84</v>
      </c>
      <c r="C29" s="18">
        <f>C30+C32</f>
        <v>3546.5</v>
      </c>
      <c r="D29" s="18">
        <f>D30+D32</f>
        <v>4914.68</v>
      </c>
      <c r="E29" s="17">
        <f t="shared" si="0"/>
        <v>138.57831665021854</v>
      </c>
    </row>
    <row r="30" spans="1:5" ht="15">
      <c r="A30" s="21" t="s">
        <v>127</v>
      </c>
      <c r="B30" s="10" t="s">
        <v>85</v>
      </c>
      <c r="C30" s="18">
        <f>C31</f>
        <v>1377.2</v>
      </c>
      <c r="D30" s="18">
        <f>D31</f>
        <v>2595.07</v>
      </c>
      <c r="E30" s="17">
        <f t="shared" si="0"/>
        <v>188.4308742375835</v>
      </c>
    </row>
    <row r="31" spans="1:5" ht="78">
      <c r="A31" s="21" t="s">
        <v>128</v>
      </c>
      <c r="B31" s="10" t="s">
        <v>86</v>
      </c>
      <c r="C31" s="18">
        <v>1377.2</v>
      </c>
      <c r="D31" s="18">
        <v>2595.07</v>
      </c>
      <c r="E31" s="17">
        <f t="shared" si="0"/>
        <v>188.4308742375835</v>
      </c>
    </row>
    <row r="32" spans="1:5" ht="15">
      <c r="A32" s="21" t="s">
        <v>129</v>
      </c>
      <c r="B32" s="10" t="s">
        <v>87</v>
      </c>
      <c r="C32" s="18">
        <f>C33+C34</f>
        <v>2169.3</v>
      </c>
      <c r="D32" s="18">
        <f>D33+D34</f>
        <v>2319.61</v>
      </c>
      <c r="E32" s="17">
        <f t="shared" si="0"/>
        <v>106.9289632600378</v>
      </c>
    </row>
    <row r="33" spans="1:5" ht="62.25">
      <c r="A33" s="21" t="s">
        <v>130</v>
      </c>
      <c r="B33" s="10" t="s">
        <v>88</v>
      </c>
      <c r="C33" s="18">
        <v>1995.9</v>
      </c>
      <c r="D33" s="18">
        <v>2066.19</v>
      </c>
      <c r="E33" s="17">
        <f t="shared" si="0"/>
        <v>103.52171952502631</v>
      </c>
    </row>
    <row r="34" spans="1:5" ht="62.25">
      <c r="A34" s="21" t="s">
        <v>131</v>
      </c>
      <c r="B34" s="10" t="s">
        <v>89</v>
      </c>
      <c r="C34" s="18">
        <v>173.4</v>
      </c>
      <c r="D34" s="18">
        <v>253.42</v>
      </c>
      <c r="E34" s="17">
        <f t="shared" si="0"/>
        <v>146.14763552479815</v>
      </c>
    </row>
    <row r="35" spans="1:5" ht="15">
      <c r="A35" s="9" t="s">
        <v>132</v>
      </c>
      <c r="B35" s="10" t="s">
        <v>90</v>
      </c>
      <c r="C35" s="18">
        <f>C36+C37</f>
        <v>4077.3</v>
      </c>
      <c r="D35" s="18">
        <f>D36+D37</f>
        <v>4412.65</v>
      </c>
      <c r="E35" s="17">
        <f t="shared" si="0"/>
        <v>108.22480563117749</v>
      </c>
    </row>
    <row r="36" spans="1:5" ht="46.5">
      <c r="A36" s="21" t="s">
        <v>133</v>
      </c>
      <c r="B36" s="10" t="s">
        <v>91</v>
      </c>
      <c r="C36" s="18">
        <v>4045.3</v>
      </c>
      <c r="D36" s="18">
        <v>4380.65</v>
      </c>
      <c r="E36" s="17">
        <f t="shared" si="0"/>
        <v>108.28986725335574</v>
      </c>
    </row>
    <row r="37" spans="1:5" ht="92.25" customHeight="1">
      <c r="A37" s="21" t="s">
        <v>134</v>
      </c>
      <c r="B37" s="10" t="s">
        <v>92</v>
      </c>
      <c r="C37" s="18">
        <v>32</v>
      </c>
      <c r="D37" s="18">
        <v>32</v>
      </c>
      <c r="E37" s="17">
        <f t="shared" si="0"/>
        <v>100</v>
      </c>
    </row>
    <row r="38" spans="1:5" ht="62.25">
      <c r="A38" s="9" t="s">
        <v>0</v>
      </c>
      <c r="B38" s="10" t="s">
        <v>135</v>
      </c>
      <c r="C38" s="18">
        <f>C39+C40</f>
        <v>26136.399999999998</v>
      </c>
      <c r="D38" s="18">
        <f>D39+D40</f>
        <v>27800.19</v>
      </c>
      <c r="E38" s="17">
        <f t="shared" si="0"/>
        <v>106.36579636063115</v>
      </c>
    </row>
    <row r="39" spans="1:5" ht="78">
      <c r="A39" s="20" t="s">
        <v>207</v>
      </c>
      <c r="B39" s="10" t="s">
        <v>208</v>
      </c>
      <c r="C39" s="18">
        <v>10</v>
      </c>
      <c r="D39" s="18">
        <v>88.6</v>
      </c>
      <c r="E39" s="17">
        <f t="shared" si="0"/>
        <v>886</v>
      </c>
    </row>
    <row r="40" spans="1:5" ht="140.25">
      <c r="A40" s="20" t="s">
        <v>1</v>
      </c>
      <c r="B40" s="10" t="s">
        <v>136</v>
      </c>
      <c r="C40" s="18">
        <f>C41+C42+C43+C46+C44</f>
        <v>26126.399999999998</v>
      </c>
      <c r="D40" s="18">
        <f>D41+D42+D43+D46+D44</f>
        <v>27711.59</v>
      </c>
      <c r="E40" s="17">
        <f t="shared" si="0"/>
        <v>106.06738777634884</v>
      </c>
    </row>
    <row r="41" spans="1:5" ht="107.25" customHeight="1">
      <c r="A41" s="20" t="s">
        <v>2</v>
      </c>
      <c r="B41" s="10" t="s">
        <v>137</v>
      </c>
      <c r="C41" s="18">
        <v>3913.6</v>
      </c>
      <c r="D41" s="18">
        <v>4071.1</v>
      </c>
      <c r="E41" s="17">
        <f t="shared" si="0"/>
        <v>104.0244276369583</v>
      </c>
    </row>
    <row r="42" spans="1:5" ht="108.75">
      <c r="A42" s="20" t="s">
        <v>3</v>
      </c>
      <c r="B42" s="10" t="s">
        <v>138</v>
      </c>
      <c r="C42" s="18">
        <v>90.4</v>
      </c>
      <c r="D42" s="18">
        <v>88.95</v>
      </c>
      <c r="E42" s="17">
        <f t="shared" si="0"/>
        <v>98.39601769911505</v>
      </c>
    </row>
    <row r="43" spans="1:5" ht="93">
      <c r="A43" s="20" t="s">
        <v>4</v>
      </c>
      <c r="B43" s="10" t="s">
        <v>139</v>
      </c>
      <c r="C43" s="18">
        <v>15753.3</v>
      </c>
      <c r="D43" s="18">
        <v>16581.18</v>
      </c>
      <c r="E43" s="17">
        <f t="shared" si="0"/>
        <v>105.25527984612748</v>
      </c>
    </row>
    <row r="44" spans="1:5" ht="30.75">
      <c r="A44" s="20" t="s">
        <v>218</v>
      </c>
      <c r="B44" s="10" t="s">
        <v>220</v>
      </c>
      <c r="C44" s="18">
        <f>C45</f>
        <v>262.7</v>
      </c>
      <c r="D44" s="18">
        <f>D45</f>
        <v>19.58</v>
      </c>
      <c r="E44" s="17">
        <f t="shared" si="0"/>
        <v>7.453368861819566</v>
      </c>
    </row>
    <row r="45" spans="1:5" ht="78">
      <c r="A45" s="20" t="s">
        <v>219</v>
      </c>
      <c r="B45" s="10" t="s">
        <v>221</v>
      </c>
      <c r="C45" s="18">
        <v>262.7</v>
      </c>
      <c r="D45" s="18">
        <v>19.58</v>
      </c>
      <c r="E45" s="17">
        <f t="shared" si="0"/>
        <v>7.453368861819566</v>
      </c>
    </row>
    <row r="46" spans="1:5" ht="124.5" customHeight="1">
      <c r="A46" s="20" t="s">
        <v>5</v>
      </c>
      <c r="B46" s="10" t="s">
        <v>180</v>
      </c>
      <c r="C46" s="18">
        <f>C47</f>
        <v>6106.4</v>
      </c>
      <c r="D46" s="18">
        <f>D47</f>
        <v>6950.78</v>
      </c>
      <c r="E46" s="17">
        <f t="shared" si="0"/>
        <v>113.82778723961746</v>
      </c>
    </row>
    <row r="47" spans="1:5" ht="124.5" customHeight="1">
      <c r="A47" s="20" t="s">
        <v>6</v>
      </c>
      <c r="B47" s="10" t="s">
        <v>140</v>
      </c>
      <c r="C47" s="18">
        <v>6106.4</v>
      </c>
      <c r="D47" s="18">
        <v>6950.78</v>
      </c>
      <c r="E47" s="17">
        <f t="shared" si="0"/>
        <v>113.82778723961746</v>
      </c>
    </row>
    <row r="48" spans="1:5" ht="30.75">
      <c r="A48" s="9" t="s">
        <v>7</v>
      </c>
      <c r="B48" s="10" t="s">
        <v>141</v>
      </c>
      <c r="C48" s="18">
        <f>C50+C51+C52+C53</f>
        <v>1181</v>
      </c>
      <c r="D48" s="18">
        <f>D50+D51+D52+D53</f>
        <v>390.12</v>
      </c>
      <c r="E48" s="17">
        <f t="shared" si="0"/>
        <v>33.03302286198137</v>
      </c>
    </row>
    <row r="49" spans="1:5" ht="30.75">
      <c r="A49" s="21" t="s">
        <v>8</v>
      </c>
      <c r="B49" s="10" t="s">
        <v>142</v>
      </c>
      <c r="C49" s="18">
        <f>C48</f>
        <v>1181</v>
      </c>
      <c r="D49" s="18">
        <f>D48</f>
        <v>390.12</v>
      </c>
      <c r="E49" s="17">
        <f t="shared" si="0"/>
        <v>33.03302286198137</v>
      </c>
    </row>
    <row r="50" spans="1:5" ht="46.5">
      <c r="A50" s="21" t="s">
        <v>9</v>
      </c>
      <c r="B50" s="10" t="s">
        <v>143</v>
      </c>
      <c r="C50" s="18">
        <v>437.5</v>
      </c>
      <c r="D50" s="18">
        <v>262.6</v>
      </c>
      <c r="E50" s="17">
        <f t="shared" si="0"/>
        <v>60.02285714285714</v>
      </c>
    </row>
    <row r="51" spans="1:5" ht="30.75">
      <c r="A51" s="21" t="s">
        <v>10</v>
      </c>
      <c r="B51" s="10" t="s">
        <v>144</v>
      </c>
      <c r="C51" s="18">
        <v>519.2</v>
      </c>
      <c r="D51" s="18">
        <v>114.21</v>
      </c>
      <c r="E51" s="17">
        <f t="shared" si="0"/>
        <v>21.99730354391371</v>
      </c>
    </row>
    <row r="52" spans="1:5" ht="30.75">
      <c r="A52" s="21" t="s">
        <v>11</v>
      </c>
      <c r="B52" s="10" t="s">
        <v>145</v>
      </c>
      <c r="C52" s="18">
        <v>224.3</v>
      </c>
      <c r="D52" s="18">
        <v>11.95</v>
      </c>
      <c r="E52" s="17">
        <f t="shared" si="0"/>
        <v>5.327686134641104</v>
      </c>
    </row>
    <row r="53" spans="1:5" ht="62.25">
      <c r="A53" s="26" t="s">
        <v>210</v>
      </c>
      <c r="B53" s="22" t="s">
        <v>209</v>
      </c>
      <c r="C53" s="23">
        <v>0</v>
      </c>
      <c r="D53" s="23">
        <v>1.36</v>
      </c>
      <c r="E53" s="24"/>
    </row>
    <row r="54" spans="1:5" ht="46.5">
      <c r="A54" s="9" t="s">
        <v>12</v>
      </c>
      <c r="B54" s="10" t="s">
        <v>181</v>
      </c>
      <c r="C54" s="18">
        <f>C55+C57</f>
        <v>4475</v>
      </c>
      <c r="D54" s="18">
        <f>D55+D57</f>
        <v>5135.04</v>
      </c>
      <c r="E54" s="17">
        <f t="shared" si="0"/>
        <v>114.74949720670391</v>
      </c>
    </row>
    <row r="55" spans="1:5" ht="15">
      <c r="A55" s="21" t="s">
        <v>13</v>
      </c>
      <c r="B55" s="10" t="s">
        <v>146</v>
      </c>
      <c r="C55" s="18">
        <f>C56</f>
        <v>11</v>
      </c>
      <c r="D55" s="18">
        <f>D56</f>
        <v>13.84</v>
      </c>
      <c r="E55" s="17">
        <f t="shared" si="0"/>
        <v>125.81818181818181</v>
      </c>
    </row>
    <row r="56" spans="1:5" ht="46.5">
      <c r="A56" s="9" t="s">
        <v>14</v>
      </c>
      <c r="B56" s="10" t="s">
        <v>147</v>
      </c>
      <c r="C56" s="18">
        <v>11</v>
      </c>
      <c r="D56" s="18">
        <v>13.84</v>
      </c>
      <c r="E56" s="17">
        <f t="shared" si="0"/>
        <v>125.81818181818181</v>
      </c>
    </row>
    <row r="57" spans="1:5" ht="19.5" customHeight="1">
      <c r="A57" s="21" t="s">
        <v>15</v>
      </c>
      <c r="B57" s="10" t="s">
        <v>148</v>
      </c>
      <c r="C57" s="18">
        <f>C58</f>
        <v>4464</v>
      </c>
      <c r="D57" s="18">
        <f>D58</f>
        <v>5121.2</v>
      </c>
      <c r="E57" s="17">
        <f t="shared" si="0"/>
        <v>114.72222222222221</v>
      </c>
    </row>
    <row r="58" spans="1:5" ht="30.75">
      <c r="A58" s="21" t="s">
        <v>16</v>
      </c>
      <c r="B58" s="10" t="s">
        <v>149</v>
      </c>
      <c r="C58" s="18">
        <v>4464</v>
      </c>
      <c r="D58" s="18">
        <v>5121.2</v>
      </c>
      <c r="E58" s="17">
        <f t="shared" si="0"/>
        <v>114.72222222222221</v>
      </c>
    </row>
    <row r="59" spans="1:5" ht="46.5">
      <c r="A59" s="9" t="s">
        <v>17</v>
      </c>
      <c r="B59" s="10" t="s">
        <v>150</v>
      </c>
      <c r="C59" s="18">
        <f>C60+C62</f>
        <v>7394.2</v>
      </c>
      <c r="D59" s="18">
        <f>D60+D62</f>
        <v>7983.219999999999</v>
      </c>
      <c r="E59" s="17">
        <f t="shared" si="0"/>
        <v>107.96597333044818</v>
      </c>
    </row>
    <row r="60" spans="1:5" ht="126" customHeight="1">
      <c r="A60" s="20" t="s">
        <v>18</v>
      </c>
      <c r="B60" s="10" t="s">
        <v>151</v>
      </c>
      <c r="C60" s="18">
        <f>C61</f>
        <v>6875.2</v>
      </c>
      <c r="D60" s="18">
        <f>D61</f>
        <v>7633.32</v>
      </c>
      <c r="E60" s="17">
        <f aca="true" t="shared" si="1" ref="E60:E120">D60/C60*100</f>
        <v>111.02687921805912</v>
      </c>
    </row>
    <row r="61" spans="1:5" ht="123" customHeight="1">
      <c r="A61" s="20" t="s">
        <v>19</v>
      </c>
      <c r="B61" s="10" t="s">
        <v>152</v>
      </c>
      <c r="C61" s="18">
        <v>6875.2</v>
      </c>
      <c r="D61" s="18">
        <v>7633.32</v>
      </c>
      <c r="E61" s="17">
        <f t="shared" si="1"/>
        <v>111.02687921805912</v>
      </c>
    </row>
    <row r="62" spans="1:5" ht="48" customHeight="1">
      <c r="A62" s="21" t="s">
        <v>20</v>
      </c>
      <c r="B62" s="10" t="s">
        <v>153</v>
      </c>
      <c r="C62" s="18">
        <f>C63</f>
        <v>519</v>
      </c>
      <c r="D62" s="18">
        <f>D63</f>
        <v>349.9</v>
      </c>
      <c r="E62" s="17">
        <f t="shared" si="1"/>
        <v>67.41811175337187</v>
      </c>
    </row>
    <row r="63" spans="1:5" ht="61.5" customHeight="1">
      <c r="A63" s="9" t="s">
        <v>21</v>
      </c>
      <c r="B63" s="10" t="s">
        <v>154</v>
      </c>
      <c r="C63" s="18">
        <v>519</v>
      </c>
      <c r="D63" s="18">
        <v>349.9</v>
      </c>
      <c r="E63" s="17">
        <f t="shared" si="1"/>
        <v>67.41811175337187</v>
      </c>
    </row>
    <row r="64" spans="1:5" ht="30.75">
      <c r="A64" s="9" t="s">
        <v>22</v>
      </c>
      <c r="B64" s="10" t="s">
        <v>155</v>
      </c>
      <c r="C64" s="18">
        <f>C65+C68+C71+C77+C78+C80+C82+C84+C85+C86+C87</f>
        <v>3132.9</v>
      </c>
      <c r="D64" s="18">
        <f>D65+D68+D71+D77+D78+D80+D82+D84+D85+D86+D87</f>
        <v>2648.47</v>
      </c>
      <c r="E64" s="17">
        <f t="shared" si="1"/>
        <v>84.5373296306936</v>
      </c>
    </row>
    <row r="65" spans="1:5" ht="46.5">
      <c r="A65" s="21" t="s">
        <v>23</v>
      </c>
      <c r="B65" s="10" t="s">
        <v>156</v>
      </c>
      <c r="C65" s="18">
        <f>C66+C67</f>
        <v>10.600000000000001</v>
      </c>
      <c r="D65" s="18">
        <f>D66+D67</f>
        <v>7.74</v>
      </c>
      <c r="E65" s="17">
        <f t="shared" si="1"/>
        <v>73.0188679245283</v>
      </c>
    </row>
    <row r="66" spans="1:5" ht="108.75">
      <c r="A66" s="21" t="s">
        <v>24</v>
      </c>
      <c r="B66" s="10" t="s">
        <v>157</v>
      </c>
      <c r="C66" s="18">
        <v>1.3</v>
      </c>
      <c r="D66" s="18">
        <v>-0.21</v>
      </c>
      <c r="E66" s="17">
        <f t="shared" si="1"/>
        <v>-16.153846153846153</v>
      </c>
    </row>
    <row r="67" spans="1:5" ht="78" customHeight="1">
      <c r="A67" s="21" t="s">
        <v>25</v>
      </c>
      <c r="B67" s="10" t="s">
        <v>158</v>
      </c>
      <c r="C67" s="18">
        <v>9.3</v>
      </c>
      <c r="D67" s="18">
        <v>7.95</v>
      </c>
      <c r="E67" s="17">
        <f t="shared" si="1"/>
        <v>85.48387096774192</v>
      </c>
    </row>
    <row r="68" spans="1:5" ht="93">
      <c r="A68" s="21" t="s">
        <v>26</v>
      </c>
      <c r="B68" s="10" t="s">
        <v>159</v>
      </c>
      <c r="C68" s="18">
        <f>C69+C70</f>
        <v>197</v>
      </c>
      <c r="D68" s="18">
        <f>D69+D70</f>
        <v>144.22</v>
      </c>
      <c r="E68" s="17">
        <f t="shared" si="1"/>
        <v>73.20812182741116</v>
      </c>
    </row>
    <row r="69" spans="1:5" ht="60" customHeight="1">
      <c r="A69" s="21" t="s">
        <v>27</v>
      </c>
      <c r="B69" s="10" t="s">
        <v>160</v>
      </c>
      <c r="C69" s="18">
        <v>71.4</v>
      </c>
      <c r="D69" s="18">
        <v>139.22</v>
      </c>
      <c r="E69" s="17">
        <f t="shared" si="1"/>
        <v>194.98599439775907</v>
      </c>
    </row>
    <row r="70" spans="1:5" ht="60" customHeight="1">
      <c r="A70" s="21" t="s">
        <v>28</v>
      </c>
      <c r="B70" s="10" t="s">
        <v>161</v>
      </c>
      <c r="C70" s="18">
        <v>125.6</v>
      </c>
      <c r="D70" s="18">
        <v>5</v>
      </c>
      <c r="E70" s="17">
        <f t="shared" si="1"/>
        <v>3.9808917197452236</v>
      </c>
    </row>
    <row r="71" spans="1:5" ht="60" customHeight="1">
      <c r="A71" s="21" t="s">
        <v>29</v>
      </c>
      <c r="B71" s="10" t="s">
        <v>162</v>
      </c>
      <c r="C71" s="18">
        <f>C72+C73+C74+C75+C76</f>
        <v>73.1</v>
      </c>
      <c r="D71" s="18">
        <f>D72+D73+D74+D75+D76</f>
        <v>546.52</v>
      </c>
      <c r="E71" s="17">
        <f t="shared" si="1"/>
        <v>747.6333789329685</v>
      </c>
    </row>
    <row r="72" spans="1:5" ht="46.5" customHeight="1">
      <c r="A72" s="26" t="s">
        <v>213</v>
      </c>
      <c r="B72" s="22" t="s">
        <v>211</v>
      </c>
      <c r="C72" s="23">
        <v>0</v>
      </c>
      <c r="D72" s="23">
        <v>4.12</v>
      </c>
      <c r="E72" s="24">
        <v>0</v>
      </c>
    </row>
    <row r="73" spans="1:5" ht="45" customHeight="1">
      <c r="A73" s="21" t="s">
        <v>214</v>
      </c>
      <c r="B73" s="10" t="s">
        <v>212</v>
      </c>
      <c r="C73" s="18">
        <v>67</v>
      </c>
      <c r="D73" s="18">
        <v>332.25</v>
      </c>
      <c r="E73" s="17">
        <f t="shared" si="1"/>
        <v>495.8955223880597</v>
      </c>
    </row>
    <row r="74" spans="1:5" ht="62.25">
      <c r="A74" s="26" t="s">
        <v>30</v>
      </c>
      <c r="B74" s="22" t="s">
        <v>163</v>
      </c>
      <c r="C74" s="23">
        <v>0</v>
      </c>
      <c r="D74" s="23">
        <v>208.5</v>
      </c>
      <c r="E74" s="24">
        <v>0</v>
      </c>
    </row>
    <row r="75" spans="1:5" ht="46.5">
      <c r="A75" s="21" t="s">
        <v>215</v>
      </c>
      <c r="B75" s="10" t="s">
        <v>216</v>
      </c>
      <c r="C75" s="18">
        <v>1.1</v>
      </c>
      <c r="D75" s="18">
        <v>1.65</v>
      </c>
      <c r="E75" s="17">
        <f t="shared" si="1"/>
        <v>149.99999999999997</v>
      </c>
    </row>
    <row r="76" spans="1:5" ht="30.75">
      <c r="A76" s="21" t="s">
        <v>263</v>
      </c>
      <c r="B76" s="10" t="s">
        <v>262</v>
      </c>
      <c r="C76" s="18">
        <v>5</v>
      </c>
      <c r="D76" s="18">
        <v>0</v>
      </c>
      <c r="E76" s="17"/>
    </row>
    <row r="77" spans="1:5" ht="93">
      <c r="A77" s="21" t="s">
        <v>31</v>
      </c>
      <c r="B77" s="10" t="s">
        <v>182</v>
      </c>
      <c r="C77" s="18">
        <v>194</v>
      </c>
      <c r="D77" s="18">
        <v>110.27</v>
      </c>
      <c r="E77" s="17">
        <f t="shared" si="1"/>
        <v>56.84020618556701</v>
      </c>
    </row>
    <row r="78" spans="1:5" ht="46.5">
      <c r="A78" s="21" t="s">
        <v>32</v>
      </c>
      <c r="B78" s="10" t="s">
        <v>165</v>
      </c>
      <c r="C78" s="18">
        <f>C79</f>
        <v>12</v>
      </c>
      <c r="D78" s="18">
        <f>D79</f>
        <v>8.79</v>
      </c>
      <c r="E78" s="17">
        <f t="shared" si="1"/>
        <v>73.25</v>
      </c>
    </row>
    <row r="79" spans="1:5" ht="46.5">
      <c r="A79" s="21" t="s">
        <v>33</v>
      </c>
      <c r="B79" s="10" t="s">
        <v>164</v>
      </c>
      <c r="C79" s="18">
        <v>12</v>
      </c>
      <c r="D79" s="18">
        <v>8.79</v>
      </c>
      <c r="E79" s="17">
        <f t="shared" si="1"/>
        <v>73.25</v>
      </c>
    </row>
    <row r="80" spans="1:5" ht="93">
      <c r="A80" s="21" t="s">
        <v>185</v>
      </c>
      <c r="B80" s="10" t="s">
        <v>187</v>
      </c>
      <c r="C80" s="18">
        <f>C81</f>
        <v>59</v>
      </c>
      <c r="D80" s="18">
        <f>D81</f>
        <v>65</v>
      </c>
      <c r="E80" s="17">
        <f t="shared" si="1"/>
        <v>110.16949152542372</v>
      </c>
    </row>
    <row r="81" spans="1:5" ht="108.75">
      <c r="A81" s="21" t="s">
        <v>188</v>
      </c>
      <c r="B81" s="10" t="s">
        <v>189</v>
      </c>
      <c r="C81" s="18">
        <v>59</v>
      </c>
      <c r="D81" s="18">
        <v>65</v>
      </c>
      <c r="E81" s="17">
        <f t="shared" si="1"/>
        <v>110.16949152542372</v>
      </c>
    </row>
    <row r="82" spans="1:5" ht="30.75">
      <c r="A82" s="21" t="s">
        <v>191</v>
      </c>
      <c r="B82" s="10" t="s">
        <v>190</v>
      </c>
      <c r="C82" s="18">
        <f>C83</f>
        <v>0</v>
      </c>
      <c r="D82" s="18">
        <f>D83</f>
        <v>6.02</v>
      </c>
      <c r="E82" s="17"/>
    </row>
    <row r="83" spans="1:5" ht="62.25">
      <c r="A83" s="26" t="s">
        <v>192</v>
      </c>
      <c r="B83" s="22" t="s">
        <v>217</v>
      </c>
      <c r="C83" s="23">
        <v>0</v>
      </c>
      <c r="D83" s="23">
        <v>6.02</v>
      </c>
      <c r="E83" s="24"/>
    </row>
    <row r="84" spans="1:5" ht="46.5">
      <c r="A84" s="21" t="s">
        <v>34</v>
      </c>
      <c r="B84" s="10" t="s">
        <v>186</v>
      </c>
      <c r="C84" s="18">
        <v>31</v>
      </c>
      <c r="D84" s="18">
        <v>34.53</v>
      </c>
      <c r="E84" s="17">
        <f t="shared" si="1"/>
        <v>111.38709677419357</v>
      </c>
    </row>
    <row r="85" spans="1:5" ht="93" customHeight="1">
      <c r="A85" s="21" t="s">
        <v>35</v>
      </c>
      <c r="B85" s="10" t="s">
        <v>166</v>
      </c>
      <c r="C85" s="18">
        <v>267.7</v>
      </c>
      <c r="D85" s="18">
        <v>208.07</v>
      </c>
      <c r="E85" s="17">
        <f t="shared" si="1"/>
        <v>77.72506537168472</v>
      </c>
    </row>
    <row r="86" spans="1:5" ht="47.25" customHeight="1">
      <c r="A86" s="21" t="s">
        <v>36</v>
      </c>
      <c r="B86" s="10" t="s">
        <v>167</v>
      </c>
      <c r="C86" s="18">
        <v>346.9</v>
      </c>
      <c r="D86" s="18">
        <v>40.01</v>
      </c>
      <c r="E86" s="17">
        <f t="shared" si="1"/>
        <v>11.533583165177284</v>
      </c>
    </row>
    <row r="87" spans="1:5" ht="46.5">
      <c r="A87" s="21" t="s">
        <v>37</v>
      </c>
      <c r="B87" s="10" t="s">
        <v>168</v>
      </c>
      <c r="C87" s="18">
        <f>C88</f>
        <v>1941.6</v>
      </c>
      <c r="D87" s="18">
        <f>D88</f>
        <v>1477.3</v>
      </c>
      <c r="E87" s="17">
        <f t="shared" si="1"/>
        <v>76.08673259167696</v>
      </c>
    </row>
    <row r="88" spans="1:5" ht="62.25">
      <c r="A88" s="21" t="s">
        <v>38</v>
      </c>
      <c r="B88" s="10" t="s">
        <v>169</v>
      </c>
      <c r="C88" s="18">
        <v>1941.6</v>
      </c>
      <c r="D88" s="18">
        <v>1477.3</v>
      </c>
      <c r="E88" s="17">
        <f t="shared" si="1"/>
        <v>76.08673259167696</v>
      </c>
    </row>
    <row r="89" spans="1:5" ht="15">
      <c r="A89" s="9" t="s">
        <v>39</v>
      </c>
      <c r="B89" s="10" t="s">
        <v>170</v>
      </c>
      <c r="C89" s="18">
        <f>C90+C92</f>
        <v>1057.5</v>
      </c>
      <c r="D89" s="18">
        <f>D90+D92</f>
        <v>1217.57</v>
      </c>
      <c r="E89" s="17">
        <f t="shared" si="1"/>
        <v>115.13664302600472</v>
      </c>
    </row>
    <row r="90" spans="1:5" ht="15" hidden="1">
      <c r="A90" s="9" t="s">
        <v>40</v>
      </c>
      <c r="B90" s="10" t="s">
        <v>171</v>
      </c>
      <c r="C90" s="18">
        <v>0</v>
      </c>
      <c r="D90" s="18">
        <f>D91</f>
        <v>0</v>
      </c>
      <c r="E90" s="17">
        <v>0</v>
      </c>
    </row>
    <row r="91" spans="1:5" ht="30.75" hidden="1">
      <c r="A91" s="9" t="s">
        <v>41</v>
      </c>
      <c r="B91" s="10" t="s">
        <v>172</v>
      </c>
      <c r="C91" s="18">
        <v>0</v>
      </c>
      <c r="D91" s="18">
        <v>0</v>
      </c>
      <c r="E91" s="17">
        <v>0</v>
      </c>
    </row>
    <row r="92" spans="1:5" ht="15">
      <c r="A92" s="9" t="s">
        <v>42</v>
      </c>
      <c r="B92" s="10" t="s">
        <v>173</v>
      </c>
      <c r="C92" s="18">
        <f>C93</f>
        <v>1057.5</v>
      </c>
      <c r="D92" s="18">
        <f>D93</f>
        <v>1217.57</v>
      </c>
      <c r="E92" s="17">
        <f t="shared" si="1"/>
        <v>115.13664302600472</v>
      </c>
    </row>
    <row r="93" spans="1:5" ht="30.75">
      <c r="A93" s="9" t="s">
        <v>43</v>
      </c>
      <c r="B93" s="10" t="s">
        <v>174</v>
      </c>
      <c r="C93" s="18">
        <v>1057.5</v>
      </c>
      <c r="D93" s="18">
        <v>1217.57</v>
      </c>
      <c r="E93" s="17">
        <f t="shared" si="1"/>
        <v>115.13664302600472</v>
      </c>
    </row>
    <row r="94" spans="1:5" ht="15">
      <c r="A94" s="9" t="s">
        <v>44</v>
      </c>
      <c r="B94" s="10" t="s">
        <v>175</v>
      </c>
      <c r="C94" s="18">
        <f>C96+C101+C114+C130+C123+C126+C128</f>
        <v>1052115.8</v>
      </c>
      <c r="D94" s="18">
        <f>D96+D101+D114+D130+D123+D126+D128</f>
        <v>1002428.35</v>
      </c>
      <c r="E94" s="17">
        <f t="shared" si="1"/>
        <v>95.27737821255036</v>
      </c>
    </row>
    <row r="95" spans="1:5" ht="49.5" customHeight="1">
      <c r="A95" s="9" t="s">
        <v>45</v>
      </c>
      <c r="B95" s="10" t="s">
        <v>176</v>
      </c>
      <c r="C95" s="18">
        <f>C96+C101+C114+C123</f>
        <v>1052586.5</v>
      </c>
      <c r="D95" s="18">
        <f>D96+D101+D114+D123</f>
        <v>1002973.19</v>
      </c>
      <c r="E95" s="17">
        <f t="shared" si="1"/>
        <v>95.28653369580552</v>
      </c>
    </row>
    <row r="96" spans="1:5" ht="35.25" customHeight="1">
      <c r="A96" s="9" t="s">
        <v>46</v>
      </c>
      <c r="B96" s="10" t="s">
        <v>201</v>
      </c>
      <c r="C96" s="18">
        <f>C97+C99</f>
        <v>482487.1</v>
      </c>
      <c r="D96" s="18">
        <f>D97+D99</f>
        <v>453366</v>
      </c>
      <c r="E96" s="17">
        <f t="shared" si="1"/>
        <v>93.96437749320138</v>
      </c>
    </row>
    <row r="97" spans="1:5" ht="30.75">
      <c r="A97" s="9" t="s">
        <v>47</v>
      </c>
      <c r="B97" s="10" t="s">
        <v>202</v>
      </c>
      <c r="C97" s="18">
        <f>C98</f>
        <v>186856.4</v>
      </c>
      <c r="D97" s="18">
        <f>D98</f>
        <v>222678</v>
      </c>
      <c r="E97" s="17">
        <f t="shared" si="1"/>
        <v>119.17065725337746</v>
      </c>
    </row>
    <row r="98" spans="1:5" ht="30" customHeight="1">
      <c r="A98" s="9" t="s">
        <v>48</v>
      </c>
      <c r="B98" s="10" t="s">
        <v>203</v>
      </c>
      <c r="C98" s="18">
        <v>186856.4</v>
      </c>
      <c r="D98" s="18">
        <v>222678</v>
      </c>
      <c r="E98" s="17">
        <f t="shared" si="1"/>
        <v>119.17065725337746</v>
      </c>
    </row>
    <row r="99" spans="1:5" ht="46.5">
      <c r="A99" s="9" t="s">
        <v>49</v>
      </c>
      <c r="B99" s="10" t="s">
        <v>204</v>
      </c>
      <c r="C99" s="18">
        <f>C100</f>
        <v>295630.7</v>
      </c>
      <c r="D99" s="18">
        <f>D100</f>
        <v>230688</v>
      </c>
      <c r="E99" s="17">
        <f t="shared" si="1"/>
        <v>78.03249121285441</v>
      </c>
    </row>
    <row r="100" spans="1:5" ht="46.5">
      <c r="A100" s="9" t="s">
        <v>50</v>
      </c>
      <c r="B100" s="10" t="s">
        <v>205</v>
      </c>
      <c r="C100" s="18">
        <v>295630.7</v>
      </c>
      <c r="D100" s="18">
        <v>230688</v>
      </c>
      <c r="E100" s="17">
        <f t="shared" si="1"/>
        <v>78.03249121285441</v>
      </c>
    </row>
    <row r="101" spans="1:5" ht="46.5">
      <c r="A101" s="9" t="s">
        <v>51</v>
      </c>
      <c r="B101" s="10" t="s">
        <v>206</v>
      </c>
      <c r="C101" s="18">
        <f>C112+C104+C106+C109+C111+C102</f>
        <v>115426.1</v>
      </c>
      <c r="D101" s="18">
        <f>D112+D104+D106+D109+D111</f>
        <v>119204.98</v>
      </c>
      <c r="E101" s="17">
        <f t="shared" si="1"/>
        <v>103.27385227431229</v>
      </c>
    </row>
    <row r="102" spans="1:5" ht="62.25">
      <c r="A102" s="9" t="s">
        <v>260</v>
      </c>
      <c r="B102" s="22" t="s">
        <v>247</v>
      </c>
      <c r="C102" s="23">
        <f>C103</f>
        <v>330.6</v>
      </c>
      <c r="D102" s="23">
        <f>D103</f>
        <v>0</v>
      </c>
      <c r="E102" s="24"/>
    </row>
    <row r="103" spans="1:5" ht="62.25">
      <c r="A103" s="9" t="s">
        <v>261</v>
      </c>
      <c r="B103" s="22" t="s">
        <v>248</v>
      </c>
      <c r="C103" s="23">
        <v>330.6</v>
      </c>
      <c r="D103" s="23">
        <v>0</v>
      </c>
      <c r="E103" s="24"/>
    </row>
    <row r="104" spans="1:5" ht="78">
      <c r="A104" s="9" t="s">
        <v>224</v>
      </c>
      <c r="B104" s="10" t="s">
        <v>222</v>
      </c>
      <c r="C104" s="18">
        <f>C105</f>
        <v>1219</v>
      </c>
      <c r="D104" s="18">
        <f>D105</f>
        <v>153.38</v>
      </c>
      <c r="E104" s="17">
        <f t="shared" si="1"/>
        <v>12.58244462674323</v>
      </c>
    </row>
    <row r="105" spans="1:5" ht="78">
      <c r="A105" s="9" t="s">
        <v>225</v>
      </c>
      <c r="B105" s="10" t="s">
        <v>223</v>
      </c>
      <c r="C105" s="18">
        <v>1219</v>
      </c>
      <c r="D105" s="18">
        <v>153.38</v>
      </c>
      <c r="E105" s="17">
        <f t="shared" si="1"/>
        <v>12.58244462674323</v>
      </c>
    </row>
    <row r="106" spans="1:5" ht="30.75">
      <c r="A106" s="9" t="s">
        <v>234</v>
      </c>
      <c r="B106" s="10" t="s">
        <v>237</v>
      </c>
      <c r="C106" s="18">
        <f>C107</f>
        <v>82.5</v>
      </c>
      <c r="D106" s="18">
        <f>D107</f>
        <v>144.04</v>
      </c>
      <c r="E106" s="17">
        <f t="shared" si="1"/>
        <v>174.5939393939394</v>
      </c>
    </row>
    <row r="107" spans="1:5" ht="30.75">
      <c r="A107" s="9" t="s">
        <v>250</v>
      </c>
      <c r="B107" s="10" t="s">
        <v>249</v>
      </c>
      <c r="C107" s="18">
        <v>82.5</v>
      </c>
      <c r="D107" s="18">
        <v>144.04</v>
      </c>
      <c r="E107" s="17">
        <f t="shared" si="1"/>
        <v>174.5939393939394</v>
      </c>
    </row>
    <row r="108" spans="1:5" ht="108.75">
      <c r="A108" s="9" t="s">
        <v>235</v>
      </c>
      <c r="B108" s="10" t="s">
        <v>238</v>
      </c>
      <c r="C108" s="18">
        <f>C109</f>
        <v>4153.5</v>
      </c>
      <c r="D108" s="18">
        <f>D109</f>
        <v>6032.5</v>
      </c>
      <c r="E108" s="17">
        <f t="shared" si="1"/>
        <v>145.23895509811</v>
      </c>
    </row>
    <row r="109" spans="1:5" ht="108.75">
      <c r="A109" s="9" t="s">
        <v>252</v>
      </c>
      <c r="B109" s="10" t="s">
        <v>251</v>
      </c>
      <c r="C109" s="18">
        <v>4153.5</v>
      </c>
      <c r="D109" s="18">
        <v>6032.5</v>
      </c>
      <c r="E109" s="17">
        <f t="shared" si="1"/>
        <v>145.23895509811</v>
      </c>
    </row>
    <row r="110" spans="1:5" ht="46.5">
      <c r="A110" s="9" t="s">
        <v>236</v>
      </c>
      <c r="B110" s="10" t="s">
        <v>239</v>
      </c>
      <c r="C110" s="18">
        <f>C111</f>
        <v>4809.4</v>
      </c>
      <c r="D110" s="18">
        <f>D111</f>
        <v>5990.53</v>
      </c>
      <c r="E110" s="17">
        <f t="shared" si="1"/>
        <v>124.55878072108789</v>
      </c>
    </row>
    <row r="111" spans="1:5" ht="46.5">
      <c r="A111" s="9" t="s">
        <v>254</v>
      </c>
      <c r="B111" s="10" t="s">
        <v>253</v>
      </c>
      <c r="C111" s="18">
        <v>4809.4</v>
      </c>
      <c r="D111" s="18">
        <v>5990.53</v>
      </c>
      <c r="E111" s="17">
        <f t="shared" si="1"/>
        <v>124.55878072108789</v>
      </c>
    </row>
    <row r="112" spans="1:5" ht="15">
      <c r="A112" s="9" t="s">
        <v>52</v>
      </c>
      <c r="B112" s="10" t="s">
        <v>198</v>
      </c>
      <c r="C112" s="18">
        <f>C113</f>
        <v>104831.1</v>
      </c>
      <c r="D112" s="18">
        <f>D113</f>
        <v>106884.53</v>
      </c>
      <c r="E112" s="17">
        <f t="shared" si="1"/>
        <v>101.95879848632705</v>
      </c>
    </row>
    <row r="113" spans="1:5" ht="30.75">
      <c r="A113" s="9" t="s">
        <v>53</v>
      </c>
      <c r="B113" s="10" t="s">
        <v>197</v>
      </c>
      <c r="C113" s="18">
        <v>104831.1</v>
      </c>
      <c r="D113" s="18">
        <v>106884.53</v>
      </c>
      <c r="E113" s="17">
        <f t="shared" si="1"/>
        <v>101.95879848632705</v>
      </c>
    </row>
    <row r="114" spans="1:5" ht="37.5" customHeight="1">
      <c r="A114" s="21" t="s">
        <v>54</v>
      </c>
      <c r="B114" s="10" t="s">
        <v>196</v>
      </c>
      <c r="C114" s="18">
        <f>C115+C117+C121+C119</f>
        <v>440673.3</v>
      </c>
      <c r="D114" s="18">
        <f>D115+D117+D121+D119</f>
        <v>418180.97000000003</v>
      </c>
      <c r="E114" s="17">
        <f t="shared" si="1"/>
        <v>94.89591722484663</v>
      </c>
    </row>
    <row r="115" spans="1:5" ht="46.5">
      <c r="A115" s="9" t="s">
        <v>55</v>
      </c>
      <c r="B115" s="10" t="s">
        <v>194</v>
      </c>
      <c r="C115" s="18">
        <f>C116</f>
        <v>2641.1</v>
      </c>
      <c r="D115" s="18">
        <f>D116</f>
        <v>2795.27</v>
      </c>
      <c r="E115" s="17">
        <f t="shared" si="1"/>
        <v>105.83734050206353</v>
      </c>
    </row>
    <row r="116" spans="1:5" ht="47.25" customHeight="1">
      <c r="A116" s="9" t="s">
        <v>56</v>
      </c>
      <c r="B116" s="10" t="s">
        <v>195</v>
      </c>
      <c r="C116" s="18">
        <v>2641.1</v>
      </c>
      <c r="D116" s="18">
        <v>2795.27</v>
      </c>
      <c r="E116" s="17">
        <f t="shared" si="1"/>
        <v>105.83734050206353</v>
      </c>
    </row>
    <row r="117" spans="1:5" ht="108.75" customHeight="1">
      <c r="A117" s="9" t="s">
        <v>57</v>
      </c>
      <c r="B117" s="10" t="s">
        <v>193</v>
      </c>
      <c r="C117" s="18">
        <f>C118</f>
        <v>3900</v>
      </c>
      <c r="D117" s="18">
        <f>D118</f>
        <v>3100</v>
      </c>
      <c r="E117" s="17">
        <f t="shared" si="1"/>
        <v>79.48717948717949</v>
      </c>
    </row>
    <row r="118" spans="1:5" ht="91.5" customHeight="1">
      <c r="A118" s="9" t="s">
        <v>58</v>
      </c>
      <c r="B118" s="10" t="s">
        <v>177</v>
      </c>
      <c r="C118" s="18">
        <v>3900</v>
      </c>
      <c r="D118" s="18">
        <v>3100</v>
      </c>
      <c r="E118" s="17">
        <f t="shared" si="1"/>
        <v>79.48717948717949</v>
      </c>
    </row>
    <row r="119" spans="1:5" ht="74.25" customHeight="1">
      <c r="A119" s="9" t="s">
        <v>228</v>
      </c>
      <c r="B119" s="10" t="s">
        <v>226</v>
      </c>
      <c r="C119" s="18">
        <f>C120</f>
        <v>355.7</v>
      </c>
      <c r="D119" s="18">
        <f>D120</f>
        <v>18.8</v>
      </c>
      <c r="E119" s="17">
        <f t="shared" si="1"/>
        <v>5.285352825414676</v>
      </c>
    </row>
    <row r="120" spans="1:5" ht="90" customHeight="1">
      <c r="A120" s="9" t="s">
        <v>229</v>
      </c>
      <c r="B120" s="10" t="s">
        <v>227</v>
      </c>
      <c r="C120" s="18">
        <v>355.7</v>
      </c>
      <c r="D120" s="18">
        <v>18.8</v>
      </c>
      <c r="E120" s="17">
        <f t="shared" si="1"/>
        <v>5.285352825414676</v>
      </c>
    </row>
    <row r="121" spans="1:5" ht="15">
      <c r="A121" s="9" t="s">
        <v>59</v>
      </c>
      <c r="B121" s="10" t="s">
        <v>199</v>
      </c>
      <c r="C121" s="18">
        <f>C122</f>
        <v>433776.5</v>
      </c>
      <c r="D121" s="18">
        <f>D122</f>
        <v>412266.9</v>
      </c>
      <c r="E121" s="17">
        <f aca="true" t="shared" si="2" ref="E121:E131">D121/C121*100</f>
        <v>95.04131736043793</v>
      </c>
    </row>
    <row r="122" spans="1:5" ht="30.75">
      <c r="A122" s="9" t="s">
        <v>60</v>
      </c>
      <c r="B122" s="10" t="s">
        <v>200</v>
      </c>
      <c r="C122" s="18">
        <v>433776.5</v>
      </c>
      <c r="D122" s="18">
        <v>412266.9</v>
      </c>
      <c r="E122" s="17">
        <f t="shared" si="2"/>
        <v>95.04131736043793</v>
      </c>
    </row>
    <row r="123" spans="1:5" ht="15">
      <c r="A123" s="9" t="s">
        <v>232</v>
      </c>
      <c r="B123" s="10" t="s">
        <v>230</v>
      </c>
      <c r="C123" s="18">
        <f>C125</f>
        <v>14000</v>
      </c>
      <c r="D123" s="18">
        <f>D125+D124</f>
        <v>12221.24</v>
      </c>
      <c r="E123" s="17">
        <f t="shared" si="2"/>
        <v>87.29457142857143</v>
      </c>
    </row>
    <row r="124" spans="1:5" ht="48" customHeight="1">
      <c r="A124" s="21" t="s">
        <v>265</v>
      </c>
      <c r="B124" s="10" t="s">
        <v>264</v>
      </c>
      <c r="C124" s="18">
        <v>0</v>
      </c>
      <c r="D124" s="18">
        <v>812</v>
      </c>
      <c r="E124" s="17"/>
    </row>
    <row r="125" spans="1:5" ht="28.5" customHeight="1">
      <c r="A125" s="9" t="s">
        <v>233</v>
      </c>
      <c r="B125" s="10" t="s">
        <v>231</v>
      </c>
      <c r="C125" s="18">
        <v>14000</v>
      </c>
      <c r="D125" s="18">
        <v>11409.24</v>
      </c>
      <c r="E125" s="17">
        <f t="shared" si="2"/>
        <v>81.49457142857143</v>
      </c>
    </row>
    <row r="126" spans="1:5" ht="28.5" customHeight="1">
      <c r="A126" s="9" t="s">
        <v>241</v>
      </c>
      <c r="B126" s="10" t="s">
        <v>240</v>
      </c>
      <c r="C126" s="18">
        <f>C127</f>
        <v>4.3</v>
      </c>
      <c r="D126" s="18">
        <f>D127</f>
        <v>18.6</v>
      </c>
      <c r="E126" s="17">
        <f t="shared" si="2"/>
        <v>432.55813953488376</v>
      </c>
    </row>
    <row r="127" spans="1:5" ht="28.5" customHeight="1">
      <c r="A127" s="9" t="s">
        <v>242</v>
      </c>
      <c r="B127" s="10" t="s">
        <v>257</v>
      </c>
      <c r="C127" s="18">
        <v>4.3</v>
      </c>
      <c r="D127" s="18">
        <v>18.6</v>
      </c>
      <c r="E127" s="17">
        <f t="shared" si="2"/>
        <v>432.55813953488376</v>
      </c>
    </row>
    <row r="128" spans="1:5" ht="79.5" customHeight="1">
      <c r="A128" s="21" t="s">
        <v>258</v>
      </c>
      <c r="B128" s="10" t="s">
        <v>255</v>
      </c>
      <c r="C128" s="18">
        <f>C129</f>
        <v>11.5</v>
      </c>
      <c r="D128" s="18">
        <f>D129</f>
        <v>0</v>
      </c>
      <c r="E128" s="17"/>
    </row>
    <row r="129" spans="1:5" ht="48.75" customHeight="1">
      <c r="A129" s="21" t="s">
        <v>259</v>
      </c>
      <c r="B129" s="10" t="s">
        <v>256</v>
      </c>
      <c r="C129" s="18">
        <v>11.5</v>
      </c>
      <c r="D129" s="18">
        <v>0</v>
      </c>
      <c r="E129" s="17"/>
    </row>
    <row r="130" spans="1:5" ht="78">
      <c r="A130" s="9" t="s">
        <v>93</v>
      </c>
      <c r="B130" s="10" t="s">
        <v>178</v>
      </c>
      <c r="C130" s="18">
        <f>C131</f>
        <v>-486.5</v>
      </c>
      <c r="D130" s="18">
        <f>D131</f>
        <v>-563.44</v>
      </c>
      <c r="E130" s="17">
        <f t="shared" si="2"/>
        <v>115.81500513874616</v>
      </c>
    </row>
    <row r="131" spans="1:5" ht="62.25">
      <c r="A131" s="9" t="s">
        <v>94</v>
      </c>
      <c r="B131" s="10" t="s">
        <v>179</v>
      </c>
      <c r="C131" s="18">
        <v>-486.5</v>
      </c>
      <c r="D131" s="18">
        <v>-563.44</v>
      </c>
      <c r="E131" s="17">
        <f t="shared" si="2"/>
        <v>115.81500513874616</v>
      </c>
    </row>
    <row r="132" spans="1:5" ht="15">
      <c r="A132" s="11"/>
      <c r="B132" s="12"/>
      <c r="C132" s="13"/>
      <c r="D132" s="13"/>
      <c r="E132" s="13"/>
    </row>
  </sheetData>
  <sheetProtection/>
  <mergeCells count="2">
    <mergeCell ref="A1:E1"/>
    <mergeCell ref="A2:E2"/>
  </mergeCells>
  <printOptions/>
  <pageMargins left="0" right="0" top="0" bottom="0" header="0" footer="0"/>
  <pageSetup fitToHeight="0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95</v>
      </c>
      <c r="B1" s="1" t="s">
        <v>99</v>
      </c>
    </row>
    <row r="2" spans="1:2" ht="12.75">
      <c r="A2" t="s">
        <v>96</v>
      </c>
      <c r="B2" s="1" t="s">
        <v>103</v>
      </c>
    </row>
    <row r="3" spans="1:2" ht="12.75">
      <c r="A3" t="s">
        <v>97</v>
      </c>
      <c r="B3" s="1" t="s">
        <v>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Наталья Гудимова</cp:lastModifiedBy>
  <cp:lastPrinted>2019-08-19T11:32:05Z</cp:lastPrinted>
  <dcterms:created xsi:type="dcterms:W3CDTF">1999-06-18T11:49:53Z</dcterms:created>
  <dcterms:modified xsi:type="dcterms:W3CDTF">2019-10-03T06:00:41Z</dcterms:modified>
  <cp:category/>
  <cp:version/>
  <cp:contentType/>
  <cp:contentStatus/>
</cp:coreProperties>
</file>