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1805" windowHeight="6285" activeTab="0"/>
  </bookViews>
  <sheets>
    <sheet name="Доходы" sheetId="1" r:id="rId1"/>
    <sheet name="ExportParams" sheetId="2" state="hidden" r:id="rId2"/>
  </sheets>
  <definedNames>
    <definedName name="APPT" localSheetId="0">'Доходы'!$A$10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'Доходы'!$A$6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'Доходы'!$A$9:$B$10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<sst xmlns="http://schemas.openxmlformats.org/spreadsheetml/2006/main" count="233" uniqueCount="226">
  <si>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</si>
  <si>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</si>
  <si>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</si>
  <si>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</si>
  <si>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</si>
  <si>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</si>
  <si>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</si>
  <si>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</si>
  <si>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</si>
  <si>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</si>
  <si>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</si>
  <si>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</si>
  <si>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</si>
  <si>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</si>
  <si>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</si>
  <si>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</si>
  <si>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</si>
  <si>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</si>
  <si>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</si>
  <si>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</si>
  <si>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</si>
  <si>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</si>
  <si>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</si>
  <si>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</si>
  <si>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</si>
  <si>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</si>
  <si>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</si>
  <si>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</si>
  <si>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</si>
  <si>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</si>
  <si>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</si>
  <si>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</si>
  <si>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</si>
  <si>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</si>
  <si>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</si>
  <si>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</si>
  <si>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</si>
  <si>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</si>
  <si>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</si>
  <si>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</si>
  <si>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</si>
  <si>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</si>
  <si>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</si>
  <si>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</si>
  <si>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</si>
  <si>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</si>
  <si>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</si>
  <si>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</si>
  <si>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</si>
  <si>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</si>
  <si>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</si>
  <si>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</si>
  <si>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</si>
  <si>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</si>
  <si>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</si>
  <si>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</si>
  <si>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</si>
  <si>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</si>
  <si>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</si>
  <si>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</si>
  <si>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</si>
  <si>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</si>
  <si>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</si>
  <si>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</si>
  <si>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</si>
  <si>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</si>
  <si>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</si>
  <si>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</si>
  <si>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</si>
  <si>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</si>
  <si>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</si>
  <si>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</si>
  <si>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</si>
  <si>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</si>
  <si>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</si>
  <si>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</si>
  <si>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</si>
  <si>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</si>
  <si>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</si>
  <si>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</si>
  <si>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</si>
  <si>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</si>
  <si>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</si>
  <si>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</si>
  <si>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</si>
  <si>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</si>
  <si>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</si>
  <si>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</si>
  <si>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</si>
  <si>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</si>
  <si>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</si>
  <si>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</si>
  <si>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</si>
  <si>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</si>
  <si>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</si>
  <si>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</si>
  <si>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</si>
  <si>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</si>
  <si>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</si>
  <si>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</si>
  <si>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</si>
  <si>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</si>
  <si>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</si>
  <si>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</si>
  <si>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</si>
  <si>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</si>
  <si>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</si>
  <si>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</si>
  <si>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</si>
  <si>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</si>
  <si>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</si>
  <si>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</si>
  <si>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</si>
  <si>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</si>
  <si>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</si>
  <si>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</si>
  <si>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</si>
  <si>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</si>
  <si>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</si>
  <si>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</si>
  <si>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000 1110500000 0000 120</t>
  </si>
  <si>
    <t xml:space="preserve"> 000 1110501204 0000 120</t>
  </si>
  <si>
    <t>000 1110502404 0000 120</t>
  </si>
  <si>
    <t>000 1110503404 0000 120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</si>
  <si>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</si>
  <si>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</si>
  <si>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</si>
  <si>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</si>
  <si>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</si>
  <si>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</si>
  <si>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</si>
  <si>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000 1130199404 0000 130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</si>
  <si>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</si>
  <si>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</si>
  <si>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</si>
  <si>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</si>
  <si>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</si>
  <si>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</si>
  <si>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</si>
  <si>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</si>
  <si>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000 1170000000 0000 000</t>
  </si>
  <si>
    <t>000 1170100000 0000 180</t>
  </si>
  <si>
    <t>000 1170104004 0000 180</t>
  </si>
  <si>
    <t>000 1170500000 0000 180</t>
  </si>
  <si>
    <t>000 1170504004 0000 180</t>
  </si>
  <si>
    <t>000 2000000000 0000 000</t>
  </si>
  <si>
    <t>000 2020000000 0000 000</t>
  </si>
  <si>
    <t>000 2190000000 0000 000</t>
  </si>
  <si>
    <t>000 1110900000 0000 120</t>
  </si>
  <si>
    <t>000 1130000000 0000 000</t>
  </si>
  <si>
    <t>Аналитические данные о поступлении доходов в бюджет МОГО "Инта"</t>
  </si>
  <si>
    <t>Рост/снижение исполнения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</si>
  <si>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</si>
  <si>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</si>
  <si>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</si>
  <si>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</si>
  <si>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4</t>
  </si>
  <si>
    <t>000 2021000000 0000 150</t>
  </si>
  <si>
    <t>000 2021500100 0000 150</t>
  </si>
  <si>
    <t>000 2021500104 0000 150</t>
  </si>
  <si>
    <t>000 2021500200 0000 150</t>
  </si>
  <si>
    <t>000 2021500204 0000 150</t>
  </si>
  <si>
    <t>000 2022000000 0000 150</t>
  </si>
  <si>
    <t>000 2022999900 0000 150</t>
  </si>
  <si>
    <t>000 2022999904 0000 150</t>
  </si>
  <si>
    <t>000 2023000000 0000 150</t>
  </si>
  <si>
    <t>000 2023002400 0000 150</t>
  </si>
  <si>
    <t>000 2023002404 0000 150</t>
  </si>
  <si>
    <t>000 2023002900 0000 150</t>
  </si>
  <si>
    <t>000 2020302904 0000 150</t>
  </si>
  <si>
    <t>000 2023999900 0000 150</t>
  </si>
  <si>
    <t>000 2023999904 0000 150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</si>
  <si>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</si>
  <si>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</si>
  <si>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000 1110700000 0000 120</t>
  </si>
  <si>
    <t>000 1110701404 0000 120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</si>
  <si>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</si>
  <si>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</si>
  <si>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000 2180400004 0000 150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</si>
  <si>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</si>
  <si>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000 2190000004 0000 150</t>
  </si>
  <si>
    <t>000 1010204001 0000 110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</si>
  <si>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</si>
  <si>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</si>
  <si>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</si>
  <si>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</si>
  <si>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</si>
  <si>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000 2022530400 0000 150</t>
  </si>
  <si>
    <t>000 2022530404 0000 150</t>
  </si>
  <si>
    <t>000 2022546700 0000 150</t>
  </si>
  <si>
    <t>000 2022546704 0000 150</t>
  </si>
  <si>
    <t>Иные межбюджетные трансферты</t>
  </si>
  <si>
    <t>000 2024000000 0000 150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</si>
  <si>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</si>
  <si>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</si>
  <si>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000 2024530304 0000 150</t>
  </si>
  <si>
    <t>000 2024530300 0000 150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</si>
  <si>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</si>
  <si>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</si>
  <si>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000 2070000000 0000 000</t>
  </si>
  <si>
    <t>000 2070400004 0000 150</t>
  </si>
  <si>
    <t>000 2070402004 0000 150</t>
  </si>
  <si>
    <t>Прочие безвозмездные поступления в бюджеты городских округов</t>
  </si>
  <si>
    <t>Исполнено за  1 полугодие 2021 года, тыс.рублей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</si>
  <si>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</si>
  <si>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</si>
  <si>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000 2022551900 0000 150</t>
  </si>
  <si>
    <t>000 2022551904 0000 150</t>
  </si>
  <si>
    <t>000 2022555500 0000 150</t>
  </si>
  <si>
    <t>000 2022555504 0000 150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</si>
  <si>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</si>
  <si>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</si>
  <si>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000 2023512000 0000 150</t>
  </si>
  <si>
    <t>000 2023512004 0000 150</t>
  </si>
  <si>
    <t>на 01.07.2022 года</t>
  </si>
  <si>
    <t>за  2022 года в сравнении с 2021 годом</t>
  </si>
  <si>
    <t>Исполнено за  1 полугодие 2022 года, тыс.рублей</t>
  </si>
  <si>
    <t>Прочие дотации</t>
  </si>
  <si>
    <t>000 2021999900 0000 150</t>
  </si>
  <si>
    <t>Прочие дотации бюджетам городских округов</t>
  </si>
  <si>
    <t>000 2021999904 0000 150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</si>
  <si>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</si>
  <si>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</si>
  <si>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</si>
  <si>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</si>
  <si>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000 2070405004 0000 150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</si>
</sst>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#,##0.0"/>
    <numFmt numFmtId="188" formatCode="0.0%"/>
    <numFmt numFmtId="189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>
      <alignment horizontal="left" vertical="top" wrapText="1"/>
      <protection/>
    </xf>
    <xf numFmtId="0" fontId="33" fillId="21" borderId="2">
      <alignment horizontal="left" vertical="top" wrapText="1"/>
      <protection/>
    </xf>
    <xf numFmtId="0" fontId="33" fillId="21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49" fontId="35" fillId="0" borderId="3">
      <alignment horizontal="center" vertical="top" shrinkToFit="1"/>
      <protection/>
    </xf>
    <xf numFmtId="0" fontId="34" fillId="0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0" fontId="34" fillId="0" borderId="2">
      <alignment horizontal="left" vertical="top" wrapText="1"/>
      <protection/>
    </xf>
    <xf numFmtId="4" fontId="7" fillId="0" borderId="4">
      <alignment horizontal="right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5" applyNumberFormat="0" applyAlignment="0" applyProtection="0"/>
    <xf numFmtId="0" fontId="37" fillId="29" borderId="6" applyNumberFormat="0" applyAlignment="0" applyProtection="0"/>
    <xf numFmtId="0" fontId="38" fillId="29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187" fontId="8" fillId="0" borderId="18" xfId="0" applyNumberFormat="1" applyFont="1" applyBorder="1" applyAlignment="1">
      <alignment horizontal="right"/>
    </xf>
    <xf numFmtId="187" fontId="9" fillId="0" borderId="16" xfId="0" applyNumberFormat="1" applyFont="1" applyBorder="1" applyAlignment="1">
      <alignment horizontal="right"/>
    </xf>
    <xf numFmtId="185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189" fontId="10" fillId="0" borderId="18" xfId="67" applyNumberFormat="1" applyFont="1" applyBorder="1" applyAlignment="1" applyProtection="1">
      <alignment horizontal="right"/>
      <protection/>
    </xf>
    <xf numFmtId="189" fontId="11" fillId="0" borderId="16" xfId="67" applyNumberFormat="1" applyFont="1" applyBorder="1" applyAlignment="1" applyProtection="1">
      <alignment horizontal="right"/>
      <protection/>
    </xf>
    <xf numFmtId="189" fontId="11" fillId="0" borderId="19" xfId="67" applyNumberFormat="1" applyFont="1" applyBorder="1" applyAlignment="1" applyProtection="1">
      <alignment horizontal="right"/>
      <protection/>
    </xf>
    <xf numFmtId="189" fontId="11" fillId="0" borderId="20" xfId="67" applyNumberFormat="1" applyFont="1" applyBorder="1" applyAlignment="1" applyProtection="1">
      <alignment horizontal="right"/>
      <protection/>
    </xf>
    <xf numFmtId="189" fontId="11" fillId="0" borderId="17" xfId="67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187" fontId="9" fillId="35" borderId="16" xfId="0" applyNumberFormat="1" applyFont="1" applyFill="1" applyBorder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5" xfId="33"/>
    <cellStyle name="ex69" xfId="34"/>
    <cellStyle name="ex71" xfId="35"/>
    <cellStyle name="ex73" xfId="36"/>
    <cellStyle name="ex75" xfId="37"/>
    <cellStyle name="ex76" xfId="38"/>
    <cellStyle name="ex85" xfId="39"/>
    <cellStyle name="ex91" xfId="40"/>
    <cellStyle name="ex96" xfId="41"/>
    <cellStyle name="xl57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14"/>
  <sheetViews>
    <sheetView showGridLines="0" tabSelected="1" zoomScalePageLayoutView="0" workbookViewId="0" topLeftCell="A1">
      <selection activeCell="D74" sqref="D74"/>
    </sheetView>
  </sheetViews>
  <sheetFormatPr defaultColWidth="9.00390625" defaultRowHeight="12.75"/>
  <cols>
    <col min="1" max="1" width="43.75390625" style="2" customWidth="1"/>
    <col min="2" max="2" width="26.75390625" style="2" bestFit="1" customWidth="1"/>
    <col min="3" max="4" width="15.00390625" style="2" customWidth="1"/>
    <col min="5" max="5" width="17.00390625" style="2" customWidth="1"/>
    <col min="6" max="16384" width="9.125" style="2" customWidth="1"/>
  </cols>
  <sheetData>
    <row r="1" spans="1:5" ht="15.75">
      <c r="A1" s="27" t="s">
        <v>150</v>
      </c>
      <c r="B1" s="27"/>
      <c r="C1" s="27"/>
      <c r="D1" s="27"/>
      <c r="E1" s="27"/>
    </row>
    <row r="2" spans="1:5" ht="15.75">
      <c r="A2" s="27" t="s">
        <v>215</v>
      </c>
      <c r="B2" s="27"/>
      <c r="C2" s="27"/>
      <c r="D2" s="27"/>
      <c r="E2" s="27"/>
    </row>
    <row r="3" spans="1:5" ht="15.75">
      <c r="A3" s="3" t="s">
        <v>214</v>
      </c>
      <c r="B3" s="3"/>
      <c r="C3" s="4"/>
      <c r="D3" s="4"/>
      <c r="E3" s="4"/>
    </row>
    <row r="4" spans="1:5" ht="63">
      <c r="A4" s="5" t="s">
        <v>84</v>
      </c>
      <c r="B4" s="5" t="s">
        <v>86</v>
      </c>
      <c r="C4" s="6" t="s">
        <v>203</v>
      </c>
      <c r="D4" s="6" t="s">
        <v>216</v>
      </c>
      <c r="E4" s="6" t="s">
        <v>151</v>
      </c>
    </row>
    <row r="5" spans="1:5" ht="15.75">
      <c r="A5" s="7">
        <v>1</v>
      </c>
      <c r="B5" s="7">
        <v>2</v>
      </c>
      <c r="C5" s="8" t="s">
        <v>87</v>
      </c>
      <c r="D5" s="8" t="s">
        <v>156</v>
      </c>
      <c r="E5" s="8" t="s">
        <v>83</v>
      </c>
    </row>
    <row r="6" spans="1:5" ht="15.75">
      <c r="A6" s="16" t="s">
        <v>85</v>
      </c>
      <c r="B6" s="17" t="s">
        <v>88</v>
      </c>
      <c r="C6" s="18">
        <f>C7+C74</f>
        <v>922875.6809999999</v>
      </c>
      <c r="D6" s="18">
        <f>D7+D74</f>
        <v>988993.5</v>
      </c>
      <c r="E6" s="22">
        <f>D6/C6*100</f>
        <v>107.1643256357516</v>
      </c>
    </row>
    <row r="7" spans="1:5" ht="31.5">
      <c r="A7" s="9" t="s">
        <v>89</v>
      </c>
      <c r="B7" s="10" t="s">
        <v>43</v>
      </c>
      <c r="C7" s="19">
        <f>C8+C14+C20+C33+C39+C42+C52+C58+C63+C68+C69</f>
        <v>118898.11899999999</v>
      </c>
      <c r="D7" s="19">
        <v>128124.1</v>
      </c>
      <c r="E7" s="24">
        <f>D7/C7*100</f>
        <v>107.75956850923774</v>
      </c>
    </row>
    <row r="8" spans="1:5" ht="15.75">
      <c r="A8" s="11" t="s">
        <v>90</v>
      </c>
      <c r="B8" s="12" t="s">
        <v>44</v>
      </c>
      <c r="C8" s="19">
        <f>C10+C11+C13+C12</f>
        <v>66091.02999999998</v>
      </c>
      <c r="D8" s="19">
        <f>D10+D11+D13+D12</f>
        <v>63847.90000000001</v>
      </c>
      <c r="E8" s="25">
        <f aca="true" t="shared" si="0" ref="E8:E71">D8/C8*100</f>
        <v>96.60599933152808</v>
      </c>
    </row>
    <row r="9" spans="1:5" ht="15.75">
      <c r="A9" s="11" t="s">
        <v>91</v>
      </c>
      <c r="B9" s="12" t="s">
        <v>45</v>
      </c>
      <c r="C9" s="19">
        <f>C8</f>
        <v>66091.02999999998</v>
      </c>
      <c r="D9" s="19">
        <f>D8</f>
        <v>63847.90000000001</v>
      </c>
      <c r="E9" s="26">
        <f t="shared" si="0"/>
        <v>96.60599933152808</v>
      </c>
    </row>
    <row r="10" spans="1:5" ht="107.25" customHeight="1">
      <c r="A10" s="20" t="s">
        <v>92</v>
      </c>
      <c r="B10" s="12" t="s">
        <v>46</v>
      </c>
      <c r="C10" s="19">
        <v>65786.98</v>
      </c>
      <c r="D10" s="19">
        <v>63234.9</v>
      </c>
      <c r="E10" s="24">
        <f t="shared" si="0"/>
        <v>96.12069135868528</v>
      </c>
    </row>
    <row r="11" spans="1:5" ht="173.25">
      <c r="A11" s="20" t="s">
        <v>93</v>
      </c>
      <c r="B11" s="12" t="s">
        <v>47</v>
      </c>
      <c r="C11" s="19">
        <v>102.76</v>
      </c>
      <c r="D11" s="19">
        <v>192.8</v>
      </c>
      <c r="E11" s="26">
        <f t="shared" si="0"/>
        <v>187.6216426625146</v>
      </c>
    </row>
    <row r="12" spans="1:5" ht="78.75">
      <c r="A12" s="20" t="s">
        <v>94</v>
      </c>
      <c r="B12" s="12" t="s">
        <v>48</v>
      </c>
      <c r="C12" s="19">
        <v>182.79</v>
      </c>
      <c r="D12" s="19">
        <v>380.9</v>
      </c>
      <c r="E12" s="24">
        <f t="shared" si="0"/>
        <v>208.38120247278295</v>
      </c>
    </row>
    <row r="13" spans="1:5" ht="125.25" customHeight="1">
      <c r="A13" s="20" t="s">
        <v>182</v>
      </c>
      <c r="B13" s="12" t="s">
        <v>181</v>
      </c>
      <c r="C13" s="19">
        <v>18.5</v>
      </c>
      <c r="D13" s="19">
        <v>39.3</v>
      </c>
      <c r="E13" s="26">
        <f t="shared" si="0"/>
        <v>212.43243243243245</v>
      </c>
    </row>
    <row r="14" spans="1:5" ht="63">
      <c r="A14" s="11" t="s">
        <v>95</v>
      </c>
      <c r="B14" s="12" t="s">
        <v>49</v>
      </c>
      <c r="C14" s="19">
        <f>C16+C17+C18+C19</f>
        <v>3174</v>
      </c>
      <c r="D14" s="19">
        <f>D16+D17+D18+D19</f>
        <v>3717.6000000000004</v>
      </c>
      <c r="E14" s="24">
        <f t="shared" si="0"/>
        <v>117.12665406427223</v>
      </c>
    </row>
    <row r="15" spans="1:5" ht="47.25">
      <c r="A15" s="21" t="s">
        <v>96</v>
      </c>
      <c r="B15" s="12" t="s">
        <v>50</v>
      </c>
      <c r="C15" s="19">
        <f>C14</f>
        <v>3174</v>
      </c>
      <c r="D15" s="19">
        <f>D14</f>
        <v>3717.6000000000004</v>
      </c>
      <c r="E15" s="25">
        <f t="shared" si="0"/>
        <v>117.12665406427223</v>
      </c>
    </row>
    <row r="16" spans="1:5" ht="110.25">
      <c r="A16" s="21" t="s">
        <v>97</v>
      </c>
      <c r="B16" s="12" t="s">
        <v>51</v>
      </c>
      <c r="C16" s="19">
        <v>1435.3</v>
      </c>
      <c r="D16" s="19">
        <v>1829.9</v>
      </c>
      <c r="E16" s="25">
        <f t="shared" si="0"/>
        <v>127.49251027659724</v>
      </c>
    </row>
    <row r="17" spans="1:5" ht="123" customHeight="1">
      <c r="A17" s="21" t="s">
        <v>98</v>
      </c>
      <c r="B17" s="12" t="s">
        <v>52</v>
      </c>
      <c r="C17" s="19">
        <v>10.81</v>
      </c>
      <c r="D17" s="19">
        <v>10.8</v>
      </c>
      <c r="E17" s="25">
        <f t="shared" si="0"/>
        <v>99.90749306197965</v>
      </c>
    </row>
    <row r="18" spans="1:5" ht="108.75" customHeight="1">
      <c r="A18" s="21" t="s">
        <v>99</v>
      </c>
      <c r="B18" s="12" t="s">
        <v>53</v>
      </c>
      <c r="C18" s="19">
        <v>1995.8</v>
      </c>
      <c r="D18" s="19">
        <v>2107.9</v>
      </c>
      <c r="E18" s="25">
        <f t="shared" si="0"/>
        <v>105.61679527006716</v>
      </c>
    </row>
    <row r="19" spans="1:5" ht="109.5" customHeight="1">
      <c r="A19" s="21" t="s">
        <v>100</v>
      </c>
      <c r="B19" s="12" t="s">
        <v>54</v>
      </c>
      <c r="C19" s="19">
        <v>-267.91</v>
      </c>
      <c r="D19" s="19">
        <v>-231</v>
      </c>
      <c r="E19" s="25">
        <f t="shared" si="0"/>
        <v>86.2229853308947</v>
      </c>
    </row>
    <row r="20" spans="1:5" ht="15.75">
      <c r="A20" s="11" t="s">
        <v>101</v>
      </c>
      <c r="B20" s="12" t="s">
        <v>55</v>
      </c>
      <c r="C20" s="19">
        <f>C21+C26+C29+C31</f>
        <v>16727.89</v>
      </c>
      <c r="D20" s="19">
        <f>D21+D26+D29+D31</f>
        <v>18792.4</v>
      </c>
      <c r="E20" s="25">
        <f t="shared" si="0"/>
        <v>112.34172391138392</v>
      </c>
    </row>
    <row r="21" spans="1:5" ht="31.5">
      <c r="A21" s="21" t="s">
        <v>102</v>
      </c>
      <c r="B21" s="12" t="s">
        <v>56</v>
      </c>
      <c r="C21" s="19">
        <f>C22+C24</f>
        <v>9409.57</v>
      </c>
      <c r="D21" s="19">
        <f>D22+D24</f>
        <v>17346.5</v>
      </c>
      <c r="E21" s="26">
        <f t="shared" si="0"/>
        <v>184.34955051080973</v>
      </c>
    </row>
    <row r="22" spans="1:5" ht="47.25">
      <c r="A22" s="21" t="s">
        <v>103</v>
      </c>
      <c r="B22" s="12" t="s">
        <v>57</v>
      </c>
      <c r="C22" s="19">
        <f>C23</f>
        <v>4952.05</v>
      </c>
      <c r="D22" s="19">
        <f>D23</f>
        <v>8299.6</v>
      </c>
      <c r="E22" s="24">
        <f t="shared" si="0"/>
        <v>167.59927706707322</v>
      </c>
    </row>
    <row r="23" spans="1:5" ht="47.25">
      <c r="A23" s="21" t="s">
        <v>103</v>
      </c>
      <c r="B23" s="12" t="s">
        <v>58</v>
      </c>
      <c r="C23" s="19">
        <v>4952.05</v>
      </c>
      <c r="D23" s="19">
        <v>8299.6</v>
      </c>
      <c r="E23" s="26">
        <f t="shared" si="0"/>
        <v>167.59927706707322</v>
      </c>
    </row>
    <row r="24" spans="1:5" ht="63">
      <c r="A24" s="21" t="s">
        <v>104</v>
      </c>
      <c r="B24" s="12" t="s">
        <v>60</v>
      </c>
      <c r="C24" s="19">
        <f>C25</f>
        <v>4457.52</v>
      </c>
      <c r="D24" s="19">
        <f>D25</f>
        <v>9046.9</v>
      </c>
      <c r="E24" s="24">
        <f t="shared" si="0"/>
        <v>202.95814713114018</v>
      </c>
    </row>
    <row r="25" spans="1:5" ht="63">
      <c r="A25" s="21" t="s">
        <v>104</v>
      </c>
      <c r="B25" s="12" t="s">
        <v>61</v>
      </c>
      <c r="C25" s="19">
        <v>4457.52</v>
      </c>
      <c r="D25" s="19">
        <v>9046.9</v>
      </c>
      <c r="E25" s="26">
        <f t="shared" si="0"/>
        <v>202.95814713114018</v>
      </c>
    </row>
    <row r="26" spans="1:5" ht="31.5">
      <c r="A26" s="21" t="s">
        <v>105</v>
      </c>
      <c r="B26" s="12" t="s">
        <v>62</v>
      </c>
      <c r="C26" s="19">
        <f>C27+C28</f>
        <v>5439.84</v>
      </c>
      <c r="D26" s="19">
        <f>D27+D28</f>
        <v>150.4</v>
      </c>
      <c r="E26" s="25">
        <f t="shared" si="0"/>
        <v>2.7647871996235183</v>
      </c>
    </row>
    <row r="27" spans="1:5" ht="31.5">
      <c r="A27" s="21" t="s">
        <v>105</v>
      </c>
      <c r="B27" s="12" t="s">
        <v>59</v>
      </c>
      <c r="C27" s="19">
        <v>5439.85</v>
      </c>
      <c r="D27" s="19">
        <v>150.4</v>
      </c>
      <c r="E27" s="25">
        <f t="shared" si="0"/>
        <v>2.7647821171539655</v>
      </c>
    </row>
    <row r="28" spans="1:5" ht="63" hidden="1">
      <c r="A28" s="21" t="s">
        <v>106</v>
      </c>
      <c r="B28" s="12" t="s">
        <v>63</v>
      </c>
      <c r="C28" s="19">
        <v>-0.01</v>
      </c>
      <c r="D28" s="19"/>
      <c r="E28" s="25">
        <f t="shared" si="0"/>
        <v>0</v>
      </c>
    </row>
    <row r="29" spans="1:5" ht="15.75">
      <c r="A29" s="21" t="s">
        <v>107</v>
      </c>
      <c r="B29" s="12" t="s">
        <v>64</v>
      </c>
      <c r="C29" s="19">
        <f>C30</f>
        <v>0.27</v>
      </c>
      <c r="D29" s="19">
        <f>D30</f>
        <v>40.4</v>
      </c>
      <c r="E29" s="25"/>
    </row>
    <row r="30" spans="1:5" ht="15.75">
      <c r="A30" s="21" t="s">
        <v>107</v>
      </c>
      <c r="B30" s="12" t="s">
        <v>65</v>
      </c>
      <c r="C30" s="19">
        <v>0.27</v>
      </c>
      <c r="D30" s="19">
        <v>40.4</v>
      </c>
      <c r="E30" s="25"/>
    </row>
    <row r="31" spans="1:5" ht="31.5">
      <c r="A31" s="21" t="s">
        <v>108</v>
      </c>
      <c r="B31" s="12" t="s">
        <v>66</v>
      </c>
      <c r="C31" s="19">
        <f>C32</f>
        <v>1878.21</v>
      </c>
      <c r="D31" s="19">
        <f>D32</f>
        <v>1255.1</v>
      </c>
      <c r="E31" s="25">
        <f t="shared" si="0"/>
        <v>66.82426352750757</v>
      </c>
    </row>
    <row r="32" spans="1:5" ht="45.75" customHeight="1">
      <c r="A32" s="21" t="s">
        <v>109</v>
      </c>
      <c r="B32" s="12" t="s">
        <v>67</v>
      </c>
      <c r="C32" s="19">
        <v>1878.21</v>
      </c>
      <c r="D32" s="19">
        <v>1255.1</v>
      </c>
      <c r="E32" s="25">
        <f t="shared" si="0"/>
        <v>66.82426352750757</v>
      </c>
    </row>
    <row r="33" spans="1:5" ht="15.75">
      <c r="A33" s="11" t="s">
        <v>110</v>
      </c>
      <c r="B33" s="12" t="s">
        <v>68</v>
      </c>
      <c r="C33" s="19">
        <f>C34+C36</f>
        <v>2431.56</v>
      </c>
      <c r="D33" s="19">
        <f>D34+D36</f>
        <v>2510.8</v>
      </c>
      <c r="E33" s="25">
        <f t="shared" si="0"/>
        <v>103.25881327213806</v>
      </c>
    </row>
    <row r="34" spans="1:5" ht="15.75">
      <c r="A34" s="21" t="s">
        <v>111</v>
      </c>
      <c r="B34" s="12" t="s">
        <v>69</v>
      </c>
      <c r="C34" s="19">
        <f>C35</f>
        <v>753.93</v>
      </c>
      <c r="D34" s="19">
        <f>D35</f>
        <v>774.8</v>
      </c>
      <c r="E34" s="25">
        <f t="shared" si="0"/>
        <v>102.76816150040456</v>
      </c>
    </row>
    <row r="35" spans="1:5" ht="78.75">
      <c r="A35" s="21" t="s">
        <v>112</v>
      </c>
      <c r="B35" s="12" t="s">
        <v>70</v>
      </c>
      <c r="C35" s="19">
        <v>753.93</v>
      </c>
      <c r="D35" s="19">
        <v>774.8</v>
      </c>
      <c r="E35" s="25">
        <f t="shared" si="0"/>
        <v>102.76816150040456</v>
      </c>
    </row>
    <row r="36" spans="1:5" ht="15.75">
      <c r="A36" s="21" t="s">
        <v>113</v>
      </c>
      <c r="B36" s="12" t="s">
        <v>71</v>
      </c>
      <c r="C36" s="19">
        <f>C37+C38</f>
        <v>1677.6299999999999</v>
      </c>
      <c r="D36" s="19">
        <f>D37+D38</f>
        <v>1736</v>
      </c>
      <c r="E36" s="26">
        <f t="shared" si="0"/>
        <v>103.47931307856916</v>
      </c>
    </row>
    <row r="37" spans="1:5" ht="63">
      <c r="A37" s="21" t="s">
        <v>114</v>
      </c>
      <c r="B37" s="12" t="s">
        <v>72</v>
      </c>
      <c r="C37" s="19">
        <v>1754.59</v>
      </c>
      <c r="D37" s="19">
        <v>1685</v>
      </c>
      <c r="E37" s="24">
        <f t="shared" si="0"/>
        <v>96.03383126542383</v>
      </c>
    </row>
    <row r="38" spans="1:5" ht="63">
      <c r="A38" s="21" t="s">
        <v>115</v>
      </c>
      <c r="B38" s="12" t="s">
        <v>73</v>
      </c>
      <c r="C38" s="19">
        <v>-76.96</v>
      </c>
      <c r="D38" s="19">
        <v>51</v>
      </c>
      <c r="E38" s="26">
        <f t="shared" si="0"/>
        <v>-66.26819126819127</v>
      </c>
    </row>
    <row r="39" spans="1:5" ht="15.75">
      <c r="A39" s="11" t="s">
        <v>116</v>
      </c>
      <c r="B39" s="12" t="s">
        <v>74</v>
      </c>
      <c r="C39" s="19">
        <f>C40+C41</f>
        <v>3059.88</v>
      </c>
      <c r="D39" s="19">
        <f>D40+D41</f>
        <v>3657</v>
      </c>
      <c r="E39" s="24">
        <f t="shared" si="0"/>
        <v>119.5144907643437</v>
      </c>
    </row>
    <row r="40" spans="1:5" ht="47.25">
      <c r="A40" s="21" t="s">
        <v>117</v>
      </c>
      <c r="B40" s="12" t="s">
        <v>75</v>
      </c>
      <c r="C40" s="19">
        <v>3035.88</v>
      </c>
      <c r="D40" s="19">
        <v>3641</v>
      </c>
      <c r="E40" s="26">
        <f t="shared" si="0"/>
        <v>119.93227663807528</v>
      </c>
    </row>
    <row r="41" spans="1:5" ht="92.25" customHeight="1">
      <c r="A41" s="21" t="s">
        <v>118</v>
      </c>
      <c r="B41" s="12" t="s">
        <v>76</v>
      </c>
      <c r="C41" s="19">
        <v>24</v>
      </c>
      <c r="D41" s="19">
        <v>16</v>
      </c>
      <c r="E41" s="26">
        <f t="shared" si="0"/>
        <v>66.66666666666666</v>
      </c>
    </row>
    <row r="42" spans="1:5" ht="63">
      <c r="A42" s="11" t="s">
        <v>0</v>
      </c>
      <c r="B42" s="12" t="s">
        <v>119</v>
      </c>
      <c r="C42" s="19">
        <f>C45+C46+C47+C50+C43+C48</f>
        <v>18381</v>
      </c>
      <c r="D42" s="19">
        <f>D45+D46+D47+D50+D43+D48</f>
        <v>18288</v>
      </c>
      <c r="E42" s="24">
        <f t="shared" si="0"/>
        <v>99.49404276154725</v>
      </c>
    </row>
    <row r="43" spans="1:5" ht="78.75" hidden="1">
      <c r="A43" s="20" t="s">
        <v>152</v>
      </c>
      <c r="B43" s="12" t="s">
        <v>153</v>
      </c>
      <c r="C43" s="19">
        <v>0</v>
      </c>
      <c r="D43" s="19"/>
      <c r="E43" s="25"/>
    </row>
    <row r="44" spans="1:5" ht="141.75">
      <c r="A44" s="20" t="s">
        <v>1</v>
      </c>
      <c r="B44" s="12" t="s">
        <v>120</v>
      </c>
      <c r="C44" s="19">
        <f>C45+C46+C47</f>
        <v>13258.89</v>
      </c>
      <c r="D44" s="19">
        <f>D45+D46+D47</f>
        <v>13402.9</v>
      </c>
      <c r="E44" s="25">
        <f t="shared" si="0"/>
        <v>101.08613918661366</v>
      </c>
    </row>
    <row r="45" spans="1:5" ht="107.25" customHeight="1">
      <c r="A45" s="20" t="s">
        <v>2</v>
      </c>
      <c r="B45" s="12" t="s">
        <v>121</v>
      </c>
      <c r="C45" s="19">
        <v>1820</v>
      </c>
      <c r="D45" s="19">
        <v>2014.1</v>
      </c>
      <c r="E45" s="25">
        <f t="shared" si="0"/>
        <v>110.66483516483517</v>
      </c>
    </row>
    <row r="46" spans="1:5" ht="110.25">
      <c r="A46" s="20" t="s">
        <v>3</v>
      </c>
      <c r="B46" s="12" t="s">
        <v>122</v>
      </c>
      <c r="C46" s="19">
        <v>57.17</v>
      </c>
      <c r="D46" s="19">
        <v>364</v>
      </c>
      <c r="E46" s="25">
        <f t="shared" si="0"/>
        <v>636.6975686548889</v>
      </c>
    </row>
    <row r="47" spans="1:5" ht="94.5">
      <c r="A47" s="20" t="s">
        <v>4</v>
      </c>
      <c r="B47" s="12" t="s">
        <v>123</v>
      </c>
      <c r="C47" s="19">
        <v>11381.72</v>
      </c>
      <c r="D47" s="19">
        <v>11024.8</v>
      </c>
      <c r="E47" s="25">
        <f t="shared" si="0"/>
        <v>96.86409435480753</v>
      </c>
    </row>
    <row r="48" spans="1:5" ht="31.5">
      <c r="A48" s="20" t="s">
        <v>172</v>
      </c>
      <c r="B48" s="12" t="s">
        <v>174</v>
      </c>
      <c r="C48" s="19">
        <f>C49</f>
        <v>29.31</v>
      </c>
      <c r="D48" s="19">
        <f>D49</f>
        <v>0</v>
      </c>
      <c r="E48" s="26">
        <f t="shared" si="0"/>
        <v>0</v>
      </c>
    </row>
    <row r="49" spans="1:5" ht="78.75">
      <c r="A49" s="20" t="s">
        <v>173</v>
      </c>
      <c r="B49" s="12" t="s">
        <v>175</v>
      </c>
      <c r="C49" s="19">
        <v>29.31</v>
      </c>
      <c r="D49" s="19">
        <v>0</v>
      </c>
      <c r="E49" s="24">
        <f t="shared" si="0"/>
        <v>0</v>
      </c>
    </row>
    <row r="50" spans="1:5" ht="124.5" customHeight="1">
      <c r="A50" s="20" t="s">
        <v>5</v>
      </c>
      <c r="B50" s="12" t="s">
        <v>148</v>
      </c>
      <c r="C50" s="19">
        <f>C51</f>
        <v>5092.8</v>
      </c>
      <c r="D50" s="19">
        <f>D51</f>
        <v>4885.1</v>
      </c>
      <c r="E50" s="25">
        <f t="shared" si="0"/>
        <v>95.92169337103363</v>
      </c>
    </row>
    <row r="51" spans="1:5" ht="124.5" customHeight="1">
      <c r="A51" s="20" t="s">
        <v>6</v>
      </c>
      <c r="B51" s="12" t="s">
        <v>124</v>
      </c>
      <c r="C51" s="19">
        <v>5092.8</v>
      </c>
      <c r="D51" s="19">
        <v>4885.1</v>
      </c>
      <c r="E51" s="25">
        <f t="shared" si="0"/>
        <v>95.92169337103363</v>
      </c>
    </row>
    <row r="52" spans="1:5" ht="31.5">
      <c r="A52" s="11" t="s">
        <v>7</v>
      </c>
      <c r="B52" s="12" t="s">
        <v>125</v>
      </c>
      <c r="C52" s="19">
        <f>C54+C55+C56+C57</f>
        <v>2480.1090000000004</v>
      </c>
      <c r="D52" s="19">
        <f>D54+D55+D56+D57</f>
        <v>4240.599999999999</v>
      </c>
      <c r="E52" s="25">
        <f t="shared" si="0"/>
        <v>170.9844204428111</v>
      </c>
    </row>
    <row r="53" spans="1:5" ht="31.5">
      <c r="A53" s="21" t="s">
        <v>8</v>
      </c>
      <c r="B53" s="12" t="s">
        <v>126</v>
      </c>
      <c r="C53" s="19">
        <f>C52</f>
        <v>2480.1090000000004</v>
      </c>
      <c r="D53" s="19">
        <f>D52</f>
        <v>4240.599999999999</v>
      </c>
      <c r="E53" s="25">
        <f t="shared" si="0"/>
        <v>170.9844204428111</v>
      </c>
    </row>
    <row r="54" spans="1:5" ht="47.25">
      <c r="A54" s="21" t="s">
        <v>9</v>
      </c>
      <c r="B54" s="12" t="s">
        <v>127</v>
      </c>
      <c r="C54" s="19">
        <v>1152.97</v>
      </c>
      <c r="D54" s="19">
        <v>4044</v>
      </c>
      <c r="E54" s="25">
        <f t="shared" si="0"/>
        <v>350.74633338248174</v>
      </c>
    </row>
    <row r="55" spans="1:5" ht="31.5">
      <c r="A55" s="21" t="s">
        <v>10</v>
      </c>
      <c r="B55" s="12" t="s">
        <v>128</v>
      </c>
      <c r="C55" s="19">
        <v>1269.25</v>
      </c>
      <c r="D55" s="19">
        <v>84.9</v>
      </c>
      <c r="E55" s="25">
        <f t="shared" si="0"/>
        <v>6.688989560764232</v>
      </c>
    </row>
    <row r="56" spans="1:5" ht="31.5">
      <c r="A56" s="21" t="s">
        <v>11</v>
      </c>
      <c r="B56" s="12" t="s">
        <v>129</v>
      </c>
      <c r="C56" s="19">
        <v>57.88</v>
      </c>
      <c r="D56" s="19">
        <v>108.8</v>
      </c>
      <c r="E56" s="26">
        <f t="shared" si="0"/>
        <v>187.97512093987558</v>
      </c>
    </row>
    <row r="57" spans="1:5" ht="63">
      <c r="A57" s="21" t="s">
        <v>155</v>
      </c>
      <c r="B57" s="12" t="s">
        <v>154</v>
      </c>
      <c r="C57" s="19">
        <v>0.009</v>
      </c>
      <c r="D57" s="19">
        <v>2.9</v>
      </c>
      <c r="E57" s="24">
        <f t="shared" si="0"/>
        <v>32222.222222222223</v>
      </c>
    </row>
    <row r="58" spans="1:5" ht="47.25">
      <c r="A58" s="11" t="s">
        <v>12</v>
      </c>
      <c r="B58" s="12" t="s">
        <v>149</v>
      </c>
      <c r="C58" s="19">
        <f>C59+C61</f>
        <v>1556.63</v>
      </c>
      <c r="D58" s="19">
        <f>D59+D61</f>
        <v>9393.5</v>
      </c>
      <c r="E58" s="26">
        <f t="shared" si="0"/>
        <v>603.4510448854255</v>
      </c>
    </row>
    <row r="59" spans="1:5" ht="15.75">
      <c r="A59" s="21" t="s">
        <v>13</v>
      </c>
      <c r="B59" s="12" t="s">
        <v>130</v>
      </c>
      <c r="C59" s="19">
        <f>C60</f>
        <v>22.69</v>
      </c>
      <c r="D59" s="19">
        <f>D60</f>
        <v>46.7</v>
      </c>
      <c r="E59" s="25">
        <f t="shared" si="0"/>
        <v>205.81754076685766</v>
      </c>
    </row>
    <row r="60" spans="1:5" ht="47.25">
      <c r="A60" s="11" t="s">
        <v>14</v>
      </c>
      <c r="B60" s="12" t="s">
        <v>131</v>
      </c>
      <c r="C60" s="19">
        <v>22.69</v>
      </c>
      <c r="D60" s="19">
        <v>46.7</v>
      </c>
      <c r="E60" s="26">
        <f t="shared" si="0"/>
        <v>205.81754076685766</v>
      </c>
    </row>
    <row r="61" spans="1:5" ht="19.5" customHeight="1">
      <c r="A61" s="21" t="s">
        <v>15</v>
      </c>
      <c r="B61" s="12" t="s">
        <v>132</v>
      </c>
      <c r="C61" s="19">
        <f>C62</f>
        <v>1533.94</v>
      </c>
      <c r="D61" s="19">
        <f>D62</f>
        <v>9346.8</v>
      </c>
      <c r="E61" s="24">
        <f t="shared" si="0"/>
        <v>609.3328291849746</v>
      </c>
    </row>
    <row r="62" spans="1:5" ht="31.5">
      <c r="A62" s="21" t="s">
        <v>16</v>
      </c>
      <c r="B62" s="12" t="s">
        <v>133</v>
      </c>
      <c r="C62" s="19">
        <v>1533.94</v>
      </c>
      <c r="D62" s="19">
        <v>9346.8</v>
      </c>
      <c r="E62" s="25">
        <f t="shared" si="0"/>
        <v>609.3328291849746</v>
      </c>
    </row>
    <row r="63" spans="1:5" ht="47.25">
      <c r="A63" s="11" t="s">
        <v>17</v>
      </c>
      <c r="B63" s="12" t="s">
        <v>134</v>
      </c>
      <c r="C63" s="19">
        <f>C64+C66</f>
        <v>3468.86</v>
      </c>
      <c r="D63" s="19">
        <f>D64+D66</f>
        <v>1927</v>
      </c>
      <c r="E63" s="26">
        <f t="shared" si="0"/>
        <v>55.551391523439975</v>
      </c>
    </row>
    <row r="64" spans="1:5" ht="126" customHeight="1">
      <c r="A64" s="20" t="s">
        <v>18</v>
      </c>
      <c r="B64" s="12" t="s">
        <v>135</v>
      </c>
      <c r="C64" s="19">
        <f>C65</f>
        <v>3404.25</v>
      </c>
      <c r="D64" s="19">
        <f>D65</f>
        <v>1840.7</v>
      </c>
      <c r="E64" s="26">
        <f t="shared" si="0"/>
        <v>54.07064698538592</v>
      </c>
    </row>
    <row r="65" spans="1:5" ht="123" customHeight="1">
      <c r="A65" s="20" t="s">
        <v>19</v>
      </c>
      <c r="B65" s="12" t="s">
        <v>136</v>
      </c>
      <c r="C65" s="19">
        <v>3404.25</v>
      </c>
      <c r="D65" s="19">
        <v>1840.7</v>
      </c>
      <c r="E65" s="24">
        <f t="shared" si="0"/>
        <v>54.07064698538592</v>
      </c>
    </row>
    <row r="66" spans="1:5" ht="48" customHeight="1">
      <c r="A66" s="21" t="s">
        <v>20</v>
      </c>
      <c r="B66" s="12" t="s">
        <v>137</v>
      </c>
      <c r="C66" s="19">
        <f>C67</f>
        <v>64.61</v>
      </c>
      <c r="D66" s="19">
        <f>D67</f>
        <v>86.3</v>
      </c>
      <c r="E66" s="26">
        <f t="shared" si="0"/>
        <v>133.57065469741525</v>
      </c>
    </row>
    <row r="67" spans="1:5" ht="61.5" customHeight="1">
      <c r="A67" s="11" t="s">
        <v>21</v>
      </c>
      <c r="B67" s="12" t="s">
        <v>138</v>
      </c>
      <c r="C67" s="19">
        <v>64.61</v>
      </c>
      <c r="D67" s="19">
        <v>86.3</v>
      </c>
      <c r="E67" s="26">
        <f t="shared" si="0"/>
        <v>133.57065469741525</v>
      </c>
    </row>
    <row r="68" spans="1:5" ht="31.5">
      <c r="A68" s="11" t="s">
        <v>22</v>
      </c>
      <c r="B68" s="12" t="s">
        <v>139</v>
      </c>
      <c r="C68" s="19">
        <v>1509.17</v>
      </c>
      <c r="D68" s="19">
        <v>1828</v>
      </c>
      <c r="E68" s="24">
        <f t="shared" si="0"/>
        <v>121.12618194106695</v>
      </c>
    </row>
    <row r="69" spans="1:5" ht="15.75">
      <c r="A69" s="11" t="s">
        <v>23</v>
      </c>
      <c r="B69" s="12" t="s">
        <v>140</v>
      </c>
      <c r="C69" s="19">
        <f>C70+C72</f>
        <v>17.990000000000002</v>
      </c>
      <c r="D69" s="19">
        <f>D70+D72</f>
        <v>-78.8</v>
      </c>
      <c r="E69" s="25">
        <f t="shared" si="0"/>
        <v>-438.02112284602555</v>
      </c>
    </row>
    <row r="70" spans="1:5" ht="15.75">
      <c r="A70" s="11" t="s">
        <v>24</v>
      </c>
      <c r="B70" s="12" t="s">
        <v>141</v>
      </c>
      <c r="C70" s="19">
        <f>C71</f>
        <v>9.99</v>
      </c>
      <c r="D70" s="19">
        <f>D71</f>
        <v>-72.1</v>
      </c>
      <c r="E70" s="25">
        <f t="shared" si="0"/>
        <v>-721.7217217217217</v>
      </c>
    </row>
    <row r="71" spans="1:5" ht="31.5">
      <c r="A71" s="11" t="s">
        <v>25</v>
      </c>
      <c r="B71" s="12" t="s">
        <v>142</v>
      </c>
      <c r="C71" s="19">
        <v>9.99</v>
      </c>
      <c r="D71" s="19">
        <v>-72.1</v>
      </c>
      <c r="E71" s="25">
        <f t="shared" si="0"/>
        <v>-721.7217217217217</v>
      </c>
    </row>
    <row r="72" spans="1:5" ht="15.75">
      <c r="A72" s="11" t="s">
        <v>26</v>
      </c>
      <c r="B72" s="12" t="s">
        <v>143</v>
      </c>
      <c r="C72" s="19">
        <f>C73</f>
        <v>8</v>
      </c>
      <c r="D72" s="19">
        <f>D73</f>
        <v>-6.7</v>
      </c>
      <c r="E72" s="26">
        <f aca="true" t="shared" si="1" ref="E72:E113">D72/C72*100</f>
        <v>-83.75</v>
      </c>
    </row>
    <row r="73" spans="1:5" ht="31.5">
      <c r="A73" s="11" t="s">
        <v>27</v>
      </c>
      <c r="B73" s="12" t="s">
        <v>144</v>
      </c>
      <c r="C73" s="19">
        <v>8</v>
      </c>
      <c r="D73" s="19">
        <v>-6.7</v>
      </c>
      <c r="E73" s="24">
        <f t="shared" si="1"/>
        <v>-83.75</v>
      </c>
    </row>
    <row r="74" spans="1:5" ht="15.75">
      <c r="A74" s="11" t="s">
        <v>28</v>
      </c>
      <c r="B74" s="12" t="s">
        <v>145</v>
      </c>
      <c r="C74" s="19">
        <f>C76+C83+C94+C112+C110+C103+C106</f>
        <v>803977.5619999999</v>
      </c>
      <c r="D74" s="19">
        <f>D76+D83+D94+D112+D110+D103+D106</f>
        <v>860869.4</v>
      </c>
      <c r="E74" s="25">
        <f t="shared" si="1"/>
        <v>107.0762967387391</v>
      </c>
    </row>
    <row r="75" spans="1:5" ht="49.5" customHeight="1">
      <c r="A75" s="11" t="s">
        <v>29</v>
      </c>
      <c r="B75" s="12" t="s">
        <v>146</v>
      </c>
      <c r="C75" s="19">
        <f>C76+C83+C94+C103</f>
        <v>804023.8219999999</v>
      </c>
      <c r="D75" s="19">
        <f>D76+D83+D94+D103</f>
        <v>866401.7000000001</v>
      </c>
      <c r="E75" s="25">
        <f t="shared" si="1"/>
        <v>107.75821266648988</v>
      </c>
    </row>
    <row r="76" spans="1:5" ht="35.25" customHeight="1">
      <c r="A76" s="11" t="s">
        <v>30</v>
      </c>
      <c r="B76" s="12" t="s">
        <v>157</v>
      </c>
      <c r="C76" s="19">
        <f>C77+C79</f>
        <v>310443.25</v>
      </c>
      <c r="D76" s="19">
        <f>D77+D79+D81</f>
        <v>321942.3</v>
      </c>
      <c r="E76" s="25">
        <f t="shared" si="1"/>
        <v>103.70407473829756</v>
      </c>
    </row>
    <row r="77" spans="1:5" ht="31.5">
      <c r="A77" s="11" t="s">
        <v>31</v>
      </c>
      <c r="B77" s="12" t="s">
        <v>158</v>
      </c>
      <c r="C77" s="19">
        <f>C78</f>
        <v>171831.85</v>
      </c>
      <c r="D77" s="19">
        <f>D78</f>
        <v>190851.3</v>
      </c>
      <c r="E77" s="26">
        <f t="shared" si="1"/>
        <v>111.06864065072917</v>
      </c>
    </row>
    <row r="78" spans="1:5" ht="30" customHeight="1">
      <c r="A78" s="11" t="s">
        <v>32</v>
      </c>
      <c r="B78" s="12" t="s">
        <v>159</v>
      </c>
      <c r="C78" s="19">
        <v>171831.85</v>
      </c>
      <c r="D78" s="19">
        <v>190851.3</v>
      </c>
      <c r="E78" s="24">
        <f t="shared" si="1"/>
        <v>111.06864065072917</v>
      </c>
    </row>
    <row r="79" spans="1:5" ht="47.25">
      <c r="A79" s="11" t="s">
        <v>33</v>
      </c>
      <c r="B79" s="12" t="s">
        <v>160</v>
      </c>
      <c r="C79" s="19">
        <f>C80</f>
        <v>138611.4</v>
      </c>
      <c r="D79" s="19">
        <f>D80</f>
        <v>128038.3</v>
      </c>
      <c r="E79" s="25">
        <f t="shared" si="1"/>
        <v>92.37212812221794</v>
      </c>
    </row>
    <row r="80" spans="1:5" ht="47.25">
      <c r="A80" s="11" t="s">
        <v>34</v>
      </c>
      <c r="B80" s="12" t="s">
        <v>161</v>
      </c>
      <c r="C80" s="19">
        <v>138611.4</v>
      </c>
      <c r="D80" s="19">
        <v>128038.3</v>
      </c>
      <c r="E80" s="25">
        <f t="shared" si="1"/>
        <v>92.37212812221794</v>
      </c>
    </row>
    <row r="81" spans="1:5" ht="15.75">
      <c r="A81" s="11" t="s">
        <v>217</v>
      </c>
      <c r="B81" s="12" t="s">
        <v>218</v>
      </c>
      <c r="C81" s="19">
        <v>0</v>
      </c>
      <c r="D81" s="19">
        <f>+D82</f>
        <v>3052.7</v>
      </c>
      <c r="E81" s="25"/>
    </row>
    <row r="82" spans="1:5" ht="31.5">
      <c r="A82" s="11" t="s">
        <v>219</v>
      </c>
      <c r="B82" s="12" t="s">
        <v>220</v>
      </c>
      <c r="C82" s="19">
        <v>0</v>
      </c>
      <c r="D82" s="19">
        <v>3052.7</v>
      </c>
      <c r="E82" s="25"/>
    </row>
    <row r="83" spans="1:5" ht="47.25">
      <c r="A83" s="11" t="s">
        <v>35</v>
      </c>
      <c r="B83" s="12" t="s">
        <v>162</v>
      </c>
      <c r="C83" s="19">
        <f>C92+C84+C86+C88+C90</f>
        <v>103112.94</v>
      </c>
      <c r="D83" s="19">
        <f>D92+D84+D86+D88+D90</f>
        <v>118424.6</v>
      </c>
      <c r="E83" s="25">
        <f t="shared" si="1"/>
        <v>114.84940687366687</v>
      </c>
    </row>
    <row r="84" spans="1:5" ht="94.5">
      <c r="A84" s="11" t="s">
        <v>183</v>
      </c>
      <c r="B84" s="12" t="s">
        <v>187</v>
      </c>
      <c r="C84" s="19">
        <f>C85</f>
        <v>9727.1</v>
      </c>
      <c r="D84" s="19">
        <f>D85</f>
        <v>9383</v>
      </c>
      <c r="E84" s="25">
        <f t="shared" si="1"/>
        <v>96.46246054836487</v>
      </c>
    </row>
    <row r="85" spans="1:5" ht="94.5">
      <c r="A85" s="11" t="s">
        <v>184</v>
      </c>
      <c r="B85" s="12" t="s">
        <v>188</v>
      </c>
      <c r="C85" s="19">
        <v>9727.1</v>
      </c>
      <c r="D85" s="19">
        <v>9383</v>
      </c>
      <c r="E85" s="25">
        <f t="shared" si="1"/>
        <v>96.46246054836487</v>
      </c>
    </row>
    <row r="86" spans="1:5" ht="78.75">
      <c r="A86" s="11" t="s">
        <v>185</v>
      </c>
      <c r="B86" s="12" t="s">
        <v>189</v>
      </c>
      <c r="C86" s="19">
        <f>C87</f>
        <v>173.47</v>
      </c>
      <c r="D86" s="19">
        <f>D87</f>
        <v>0</v>
      </c>
      <c r="E86" s="25">
        <f t="shared" si="1"/>
        <v>0</v>
      </c>
    </row>
    <row r="87" spans="1:5" ht="78.75">
      <c r="A87" s="11" t="s">
        <v>186</v>
      </c>
      <c r="B87" s="12" t="s">
        <v>190</v>
      </c>
      <c r="C87" s="19">
        <v>173.47</v>
      </c>
      <c r="D87" s="19">
        <v>0</v>
      </c>
      <c r="E87" s="25">
        <f t="shared" si="1"/>
        <v>0</v>
      </c>
    </row>
    <row r="88" spans="1:5" ht="31.5">
      <c r="A88" s="11" t="s">
        <v>221</v>
      </c>
      <c r="B88" s="12" t="s">
        <v>206</v>
      </c>
      <c r="C88" s="19">
        <f>C89</f>
        <v>0</v>
      </c>
      <c r="D88" s="19">
        <f>D89</f>
        <v>212.8</v>
      </c>
      <c r="E88" s="25"/>
    </row>
    <row r="89" spans="1:5" ht="31.5">
      <c r="A89" s="11" t="s">
        <v>222</v>
      </c>
      <c r="B89" s="12" t="s">
        <v>207</v>
      </c>
      <c r="C89" s="19">
        <v>0</v>
      </c>
      <c r="D89" s="19">
        <v>212.8</v>
      </c>
      <c r="E89" s="25"/>
    </row>
    <row r="90" spans="1:5" ht="47.25">
      <c r="A90" s="11" t="s">
        <v>204</v>
      </c>
      <c r="B90" s="12" t="s">
        <v>208</v>
      </c>
      <c r="C90" s="19">
        <f>C91</f>
        <v>0</v>
      </c>
      <c r="D90" s="19">
        <f>D91</f>
        <v>5175.1</v>
      </c>
      <c r="E90" s="25"/>
    </row>
    <row r="91" spans="1:5" ht="47.25">
      <c r="A91" s="11" t="s">
        <v>205</v>
      </c>
      <c r="B91" s="12" t="s">
        <v>209</v>
      </c>
      <c r="C91" s="19">
        <v>0</v>
      </c>
      <c r="D91" s="19">
        <v>5175.1</v>
      </c>
      <c r="E91" s="25"/>
    </row>
    <row r="92" spans="1:5" ht="15.75">
      <c r="A92" s="11" t="s">
        <v>36</v>
      </c>
      <c r="B92" s="12" t="s">
        <v>163</v>
      </c>
      <c r="C92" s="19">
        <f>C93</f>
        <v>93212.37</v>
      </c>
      <c r="D92" s="19">
        <f>D93</f>
        <v>103653.7</v>
      </c>
      <c r="E92" s="25">
        <f t="shared" si="1"/>
        <v>111.20165703328861</v>
      </c>
    </row>
    <row r="93" spans="1:5" ht="31.5">
      <c r="A93" s="11" t="s">
        <v>37</v>
      </c>
      <c r="B93" s="12" t="s">
        <v>164</v>
      </c>
      <c r="C93" s="19">
        <v>93212.37</v>
      </c>
      <c r="D93" s="19">
        <v>103653.7</v>
      </c>
      <c r="E93" s="25">
        <f t="shared" si="1"/>
        <v>111.20165703328861</v>
      </c>
    </row>
    <row r="94" spans="1:5" ht="32.25" customHeight="1">
      <c r="A94" s="21" t="s">
        <v>38</v>
      </c>
      <c r="B94" s="12" t="s">
        <v>165</v>
      </c>
      <c r="C94" s="19">
        <f>C95+C97+C101+C99</f>
        <v>374927.6319999999</v>
      </c>
      <c r="D94" s="19">
        <f>D95+D97+D101+D99</f>
        <v>408794</v>
      </c>
      <c r="E94" s="26">
        <f t="shared" si="1"/>
        <v>109.03277462355724</v>
      </c>
    </row>
    <row r="95" spans="1:5" ht="47.25">
      <c r="A95" s="11" t="s">
        <v>39</v>
      </c>
      <c r="B95" s="12" t="s">
        <v>166</v>
      </c>
      <c r="C95" s="19">
        <f>C96</f>
        <v>2845.722</v>
      </c>
      <c r="D95" s="19">
        <f>D96</f>
        <v>3194.2</v>
      </c>
      <c r="E95" s="24">
        <f t="shared" si="1"/>
        <v>112.24567965528607</v>
      </c>
    </row>
    <row r="96" spans="1:5" ht="47.25" customHeight="1">
      <c r="A96" s="11" t="s">
        <v>40</v>
      </c>
      <c r="B96" s="12" t="s">
        <v>167</v>
      </c>
      <c r="C96" s="19">
        <v>2845.722</v>
      </c>
      <c r="D96" s="19">
        <v>3194.2</v>
      </c>
      <c r="E96" s="25">
        <f t="shared" si="1"/>
        <v>112.24567965528607</v>
      </c>
    </row>
    <row r="97" spans="1:5" ht="108.75" customHeight="1">
      <c r="A97" s="11" t="s">
        <v>224</v>
      </c>
      <c r="B97" s="12" t="s">
        <v>168</v>
      </c>
      <c r="C97" s="19">
        <f>C98</f>
        <v>6336.4</v>
      </c>
      <c r="D97" s="19">
        <f>D98</f>
        <v>5900</v>
      </c>
      <c r="E97" s="25">
        <f t="shared" si="1"/>
        <v>93.11280853481473</v>
      </c>
    </row>
    <row r="98" spans="1:5" ht="111" customHeight="1">
      <c r="A98" s="11" t="s">
        <v>223</v>
      </c>
      <c r="B98" s="12" t="s">
        <v>169</v>
      </c>
      <c r="C98" s="19">
        <v>6336.4</v>
      </c>
      <c r="D98" s="19">
        <v>5900</v>
      </c>
      <c r="E98" s="25">
        <f t="shared" si="1"/>
        <v>93.11280853481473</v>
      </c>
    </row>
    <row r="99" spans="1:5" ht="77.25" customHeight="1">
      <c r="A99" s="11" t="s">
        <v>210</v>
      </c>
      <c r="B99" s="12" t="s">
        <v>212</v>
      </c>
      <c r="C99" s="19">
        <f>C100</f>
        <v>20.41</v>
      </c>
      <c r="D99" s="19">
        <f>D100</f>
        <v>233.8</v>
      </c>
      <c r="E99" s="25">
        <f t="shared" si="1"/>
        <v>1145.516903478687</v>
      </c>
    </row>
    <row r="100" spans="1:5" ht="75.75" customHeight="1">
      <c r="A100" s="11" t="s">
        <v>211</v>
      </c>
      <c r="B100" s="12" t="s">
        <v>213</v>
      </c>
      <c r="C100" s="19">
        <v>20.41</v>
      </c>
      <c r="D100" s="19">
        <v>233.8</v>
      </c>
      <c r="E100" s="25">
        <f t="shared" si="1"/>
        <v>1145.516903478687</v>
      </c>
    </row>
    <row r="101" spans="1:5" ht="15.75">
      <c r="A101" s="11" t="s">
        <v>41</v>
      </c>
      <c r="B101" s="12" t="s">
        <v>170</v>
      </c>
      <c r="C101" s="19">
        <f>C102</f>
        <v>365725.1</v>
      </c>
      <c r="D101" s="19">
        <f>D102</f>
        <v>399466</v>
      </c>
      <c r="E101" s="26">
        <f t="shared" si="1"/>
        <v>109.22575453530534</v>
      </c>
    </row>
    <row r="102" spans="1:5" ht="31.5">
      <c r="A102" s="11" t="s">
        <v>42</v>
      </c>
      <c r="B102" s="12" t="s">
        <v>171</v>
      </c>
      <c r="C102" s="19">
        <v>365725.1</v>
      </c>
      <c r="D102" s="19">
        <v>399466</v>
      </c>
      <c r="E102" s="25">
        <f t="shared" si="1"/>
        <v>109.22575453530534</v>
      </c>
    </row>
    <row r="103" spans="1:5" ht="15.75">
      <c r="A103" s="11" t="s">
        <v>191</v>
      </c>
      <c r="B103" s="12" t="s">
        <v>192</v>
      </c>
      <c r="C103" s="19">
        <f>C104</f>
        <v>15540</v>
      </c>
      <c r="D103" s="19">
        <f>D104</f>
        <v>17240.8</v>
      </c>
      <c r="E103" s="25">
        <f t="shared" si="1"/>
        <v>110.94465894465895</v>
      </c>
    </row>
    <row r="104" spans="1:5" ht="94.5">
      <c r="A104" s="11" t="s">
        <v>193</v>
      </c>
      <c r="B104" s="12" t="s">
        <v>196</v>
      </c>
      <c r="C104" s="19">
        <f>C105</f>
        <v>15540</v>
      </c>
      <c r="D104" s="19">
        <f>D105</f>
        <v>17240.8</v>
      </c>
      <c r="E104" s="25">
        <f t="shared" si="1"/>
        <v>110.94465894465895</v>
      </c>
    </row>
    <row r="105" spans="1:5" ht="94.5">
      <c r="A105" s="11" t="s">
        <v>194</v>
      </c>
      <c r="B105" s="12" t="s">
        <v>195</v>
      </c>
      <c r="C105" s="19">
        <v>15540</v>
      </c>
      <c r="D105" s="19">
        <v>17240.8</v>
      </c>
      <c r="E105" s="25">
        <f t="shared" si="1"/>
        <v>110.94465894465895</v>
      </c>
    </row>
    <row r="106" spans="1:5" ht="31.5">
      <c r="A106" s="11" t="s">
        <v>197</v>
      </c>
      <c r="B106" s="12" t="s">
        <v>199</v>
      </c>
      <c r="C106" s="19">
        <f>C107</f>
        <v>106.36</v>
      </c>
      <c r="D106" s="28">
        <f>D107+D109</f>
        <v>165.7</v>
      </c>
      <c r="E106" s="25">
        <f t="shared" si="1"/>
        <v>155.79165099661526</v>
      </c>
    </row>
    <row r="107" spans="1:5" ht="31.5">
      <c r="A107" s="11" t="s">
        <v>202</v>
      </c>
      <c r="B107" s="12" t="s">
        <v>200</v>
      </c>
      <c r="C107" s="19">
        <f>C108</f>
        <v>106.36</v>
      </c>
      <c r="D107" s="19">
        <f>D108</f>
        <v>95.7</v>
      </c>
      <c r="E107" s="25">
        <f t="shared" si="1"/>
        <v>89.97743512598721</v>
      </c>
    </row>
    <row r="108" spans="1:5" ht="63">
      <c r="A108" s="11" t="s">
        <v>198</v>
      </c>
      <c r="B108" s="12" t="s">
        <v>201</v>
      </c>
      <c r="C108" s="19">
        <v>106.36</v>
      </c>
      <c r="D108" s="19">
        <v>95.7</v>
      </c>
      <c r="E108" s="25">
        <f t="shared" si="1"/>
        <v>89.97743512598721</v>
      </c>
    </row>
    <row r="109" spans="1:5" ht="31.5">
      <c r="A109" s="11" t="s">
        <v>202</v>
      </c>
      <c r="B109" s="12" t="s">
        <v>225</v>
      </c>
      <c r="C109" s="19">
        <v>0</v>
      </c>
      <c r="D109" s="19">
        <v>70</v>
      </c>
      <c r="E109" s="25"/>
    </row>
    <row r="110" spans="1:5" ht="110.25">
      <c r="A110" s="11" t="s">
        <v>176</v>
      </c>
      <c r="B110" s="12" t="s">
        <v>177</v>
      </c>
      <c r="C110" s="19">
        <f>C111</f>
        <v>0</v>
      </c>
      <c r="D110" s="19">
        <f>D111</f>
        <v>51.9</v>
      </c>
      <c r="E110" s="26"/>
    </row>
    <row r="111" spans="1:5" ht="126">
      <c r="A111" s="11" t="s">
        <v>179</v>
      </c>
      <c r="B111" s="12" t="s">
        <v>178</v>
      </c>
      <c r="C111" s="19">
        <v>0</v>
      </c>
      <c r="D111" s="19">
        <v>51.9</v>
      </c>
      <c r="E111" s="25"/>
    </row>
    <row r="112" spans="1:5" ht="78.75">
      <c r="A112" s="11" t="s">
        <v>77</v>
      </c>
      <c r="B112" s="12" t="s">
        <v>147</v>
      </c>
      <c r="C112" s="19">
        <f>C113</f>
        <v>-152.62</v>
      </c>
      <c r="D112" s="19">
        <f>D113</f>
        <v>-5749.9</v>
      </c>
      <c r="E112" s="26">
        <f t="shared" si="1"/>
        <v>3767.4616695059617</v>
      </c>
    </row>
    <row r="113" spans="1:5" ht="63">
      <c r="A113" s="11" t="s">
        <v>78</v>
      </c>
      <c r="B113" s="12" t="s">
        <v>180</v>
      </c>
      <c r="C113" s="19">
        <v>-152.62</v>
      </c>
      <c r="D113" s="19">
        <v>-5749.9</v>
      </c>
      <c r="E113" s="23">
        <f t="shared" si="1"/>
        <v>3767.4616695059617</v>
      </c>
    </row>
    <row r="114" spans="1:5" ht="15.75">
      <c r="A114" s="13"/>
      <c r="B114" s="14"/>
      <c r="C114" s="15"/>
      <c r="D114" s="15"/>
      <c r="E114" s="15"/>
    </row>
  </sheetData>
  <sheetProtection/>
  <mergeCells count="2">
    <mergeCell ref="A1:E1"/>
    <mergeCell ref="A2:E2"/>
  </mergeCells>
  <printOptions/>
  <pageMargins left="0" right="0" top="0" bottom="0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79</v>
      </c>
      <c r="B1" s="1" t="s">
        <v>83</v>
      </c>
    </row>
    <row r="2" spans="1:2" ht="12.75">
      <c r="A2" t="s">
        <v>80</v>
      </c>
      <c r="B2" s="1" t="s">
        <v>87</v>
      </c>
    </row>
    <row r="3" spans="1:2" ht="12.75">
      <c r="A3" t="s">
        <v>81</v>
      </c>
      <c r="B3" s="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Зыкова Светалана</cp:lastModifiedBy>
  <cp:lastPrinted>2021-03-17T06:21:32Z</cp:lastPrinted>
  <dcterms:created xsi:type="dcterms:W3CDTF">1999-06-18T11:49:53Z</dcterms:created>
  <dcterms:modified xsi:type="dcterms:W3CDTF">2022-07-08T06:00:44Z</dcterms:modified>
  <cp:category/>
  <cp:version/>
  <cp:contentType/>
  <cp:contentStatus/>
</cp:coreProperties>
</file>