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28" windowWidth="11808" windowHeight="6288" activeTab="0"/>
  </bookViews>
  <sheets>
    <sheet name="Доходы" sheetId="1" r:id="rId1"/>
    <sheet name="ExportParams" sheetId="2" state="hidden" r:id="rId2"/>
  </sheets>
  <definedNames>
    <definedName name="APPT" localSheetId="0">'Доходы'!$A$10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'Доходы'!#REF!</definedName>
    <definedName name="FILE_NAME">#REF!</definedName>
    <definedName name="FIO" localSheetId="0">'Доходы'!#REF!</definedName>
    <definedName name="FORM_CODE" localSheetId="0">'Доходы'!#REF!</definedName>
    <definedName name="FORM_CODE">#REF!</definedName>
    <definedName name="PARAMS" localSheetId="0">'Доходы'!#REF!</definedName>
    <definedName name="PARAMS">#REF!</definedName>
    <definedName name="PERIOD" localSheetId="0">'Доходы'!#REF!</definedName>
    <definedName name="PERIOD">#REF!</definedName>
    <definedName name="RANGE_NAMES" localSheetId="0">'Доходы'!#REF!</definedName>
    <definedName name="RANGE_NAMES">#REF!</definedName>
    <definedName name="RBEGIN_1" localSheetId="0">'Доходы'!$A$6</definedName>
    <definedName name="REG_DATE" localSheetId="0">'Доходы'!#REF!</definedName>
    <definedName name="REG_DATE">#REF!</definedName>
    <definedName name="REND_1" localSheetId="0">'Доходы'!#REF!</definedName>
    <definedName name="SIGN" localSheetId="0">'Доходы'!$A$9:$B$10</definedName>
    <definedName name="SRC_CODE" localSheetId="0">'Доходы'!#REF!</definedName>
    <definedName name="SRC_CODE">#REF!</definedName>
    <definedName name="SRC_KIND" localSheetId="0">'Доходы'!#REF!</definedName>
    <definedName name="SRC_KIND">#REF!</definedName>
    <definedName name="_xlnm.Print_Titles" localSheetId="0">'Доходы'!$4:$5</definedName>
  </definedNames>
  <calcPr fullCalcOnLoad="1"/>
</workbook>
</file>

<file path=xl/sharedStrings.xml><?xml version="1.0" encoding="utf-8"?>
<sst xmlns="http://schemas.openxmlformats.org/spreadsheetml/2006/main" count="247" uniqueCount="239">
  <si>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</si>
  <si>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</si>
  <si>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</si>
  <si>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</si>
  <si>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</si>
  <si>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</si>
  <si>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</si>
  <si>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</si>
  <si>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</si>
  <si>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 &lt;7&gt;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</si>
  <si>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</si>
  <si>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</si>
  <si>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</si>
  <si>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</si>
  <si>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</si>
  <si>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</si>
  <si>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</si>
  <si>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</si>
  <si>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</si>
  <si>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</si>
  <si>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</si>
  <si>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</si>
  <si>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</si>
  <si>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ПРОЧИЕ НЕНАЛОГОВЫЕ ДОХОДЫ</t>
  </si>
  <si>
    <t>Невыясненные поступления</t>
  </si>
  <si>
    <t>Невыясненные поступления, зачисляемые в бюджеты городских округов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</si>
  <si>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</si>
  <si>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</si>
  <si>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</si>
  <si>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</si>
  <si>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</si>
  <si>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</si>
  <si>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</si>
  <si>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</si>
  <si>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</si>
  <si>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</si>
  <si>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</si>
  <si>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</si>
  <si>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</si>
  <si>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</si>
  <si>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</si>
  <si>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</si>
  <si>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</si>
  <si>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</si>
  <si>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>Прочие субвенции бюджетам городских округов</t>
  </si>
  <si>
    <t>000 1000000000 0000 000</t>
  </si>
  <si>
    <t>000 1010000000 0000 000</t>
  </si>
  <si>
    <t>000 1010200001 0000 110</t>
  </si>
  <si>
    <t>000 1010201001 0000 110</t>
  </si>
  <si>
    <t>000 1010202001 0000 110</t>
  </si>
  <si>
    <t>000 1010203001 0000 110</t>
  </si>
  <si>
    <t>000 1030000000 0000 000</t>
  </si>
  <si>
    <t>000 1030200001 0000 110</t>
  </si>
  <si>
    <t>000 1050000000 0000 000</t>
  </si>
  <si>
    <t>000 1050100000 0000 110</t>
  </si>
  <si>
    <t>000 1050101001 0000 110</t>
  </si>
  <si>
    <t>000 1050101101 0000 110</t>
  </si>
  <si>
    <t>000 1050201002 0000 110</t>
  </si>
  <si>
    <t>000 1050102001 0000 110</t>
  </si>
  <si>
    <t>000 1050102101 0000 110</t>
  </si>
  <si>
    <t>000 1050200002 0000 110</t>
  </si>
  <si>
    <t>000 1050202002 0000 110</t>
  </si>
  <si>
    <t>000 1050300001 0000 110</t>
  </si>
  <si>
    <t>000 1050301001 0000 110</t>
  </si>
  <si>
    <t>000 1050400002 0000 110</t>
  </si>
  <si>
    <t>000 1050401002 0000 110</t>
  </si>
  <si>
    <t>000 1060000000 0000 000</t>
  </si>
  <si>
    <t>000 1060100000 0000 110</t>
  </si>
  <si>
    <t>000 1060102004 0000 110</t>
  </si>
  <si>
    <t>000 1060600000 0000 110</t>
  </si>
  <si>
    <t>000 1060603204 0000 110</t>
  </si>
  <si>
    <t>000 1060604204 0000 110</t>
  </si>
  <si>
    <t>000 1080000000 0000 000</t>
  </si>
  <si>
    <t>000 1080300001 0000 110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</si>
  <si>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</si>
  <si>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</si>
  <si>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EXPORT_SRC_KIND</t>
  </si>
  <si>
    <t>EXPORT_PARAM_SRC_KIND</t>
  </si>
  <si>
    <t>EXPORT_SRC_CODE</t>
  </si>
  <si>
    <t>07004</t>
  </si>
  <si>
    <t>5</t>
  </si>
  <si>
    <t xml:space="preserve"> Наименование показателя</t>
  </si>
  <si>
    <t>Доходы бюджета - всего</t>
  </si>
  <si>
    <t>Код дохода по бюджетной классификации</t>
  </si>
  <si>
    <t>3</t>
  </si>
  <si>
    <t>X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</si>
  <si>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</si>
  <si>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</si>
  <si>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</si>
  <si>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</si>
  <si>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</si>
  <si>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</si>
  <si>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</si>
  <si>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</si>
  <si>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</si>
  <si>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</si>
  <si>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</si>
  <si>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</si>
  <si>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</si>
  <si>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</si>
  <si>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</si>
  <si>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</si>
  <si>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</si>
  <si>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</si>
  <si>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</si>
  <si>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</si>
  <si>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</si>
  <si>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</si>
  <si>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</si>
  <si>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</si>
  <si>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</si>
  <si>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</si>
  <si>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</si>
  <si>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</si>
  <si>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</si>
  <si>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</si>
  <si>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000 1110000000 0000 000</t>
  </si>
  <si>
    <t>000 1110500000 0000 120</t>
  </si>
  <si>
    <t xml:space="preserve"> 000 1110501204 0000 120</t>
  </si>
  <si>
    <t>000 1110502404 0000 120</t>
  </si>
  <si>
    <t>000 1110503404 0000 120</t>
  </si>
  <si>
    <t>000 1110904000 0000 120</t>
  </si>
  <si>
    <t>000 1120000000 0000 000</t>
  </si>
  <si>
    <t>000 1120100001 0000 120</t>
  </si>
  <si>
    <t>000 1120101001 0000 120</t>
  </si>
  <si>
    <t>000 1120103001 0000 120</t>
  </si>
  <si>
    <t>000 1120104001 0000 120</t>
  </si>
  <si>
    <t>000 1130100000 0000 130</t>
  </si>
  <si>
    <t>000 1130199404 0000 130</t>
  </si>
  <si>
    <t>000 113020000 00000 130</t>
  </si>
  <si>
    <t>000 1130299404 0000 130</t>
  </si>
  <si>
    <t>000 1140000000 0000 000</t>
  </si>
  <si>
    <t>000 1140204004 0000 410</t>
  </si>
  <si>
    <t>000 1140204304 0000 410</t>
  </si>
  <si>
    <t>000 1140601000 0000 430</t>
  </si>
  <si>
    <t>000 1140601204 0000 430</t>
  </si>
  <si>
    <t>000 1160000000 0000 000</t>
  </si>
  <si>
    <t>000 1170000000 0000 000</t>
  </si>
  <si>
    <t>000 1170100000 0000 180</t>
  </si>
  <si>
    <t>000 1170104004 0000 180</t>
  </si>
  <si>
    <t>000 1170500000 0000 180</t>
  </si>
  <si>
    <t>000 1170504004 0000 180</t>
  </si>
  <si>
    <t>000 2000000000 0000 000</t>
  </si>
  <si>
    <t>000 2020000000 0000 000</t>
  </si>
  <si>
    <t>000 2190000000 0000 000</t>
  </si>
  <si>
    <t>000 1110900000 0000 120</t>
  </si>
  <si>
    <t>000 1130000000 0000 000</t>
  </si>
  <si>
    <t>Аналитические данные о поступлении доходов в бюджет МОГО "Инта"</t>
  </si>
  <si>
    <t>Рост/снижение исполнения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</si>
  <si>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</si>
  <si>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</si>
  <si>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</si>
  <si>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000 1110104004 0000 120</t>
  </si>
  <si>
    <t>000 1120107001 0000 120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</si>
  <si>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</si>
  <si>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4</t>
  </si>
  <si>
    <t>за  2020 года в сравнении с 2019 годом</t>
  </si>
  <si>
    <t>000 2021000000 0000 150</t>
  </si>
  <si>
    <t>000 2021500100 0000 150</t>
  </si>
  <si>
    <t>000 2021500104 0000 150</t>
  </si>
  <si>
    <t>000 2021500200 0000 150</t>
  </si>
  <si>
    <t>000 2021500204 0000 150</t>
  </si>
  <si>
    <t>000 2022000000 0000 150</t>
  </si>
  <si>
    <t>000 2022999900 0000 150</t>
  </si>
  <si>
    <t>000 2022999904 0000 150</t>
  </si>
  <si>
    <t>000 2023000000 0000 150</t>
  </si>
  <si>
    <t>000 2023002400 0000 150</t>
  </si>
  <si>
    <t>000 2023002404 0000 150</t>
  </si>
  <si>
    <t>000 2023002900 0000 150</t>
  </si>
  <si>
    <t>000 2020302904 0000 150</t>
  </si>
  <si>
    <t>000 2023999900 0000 150</t>
  </si>
  <si>
    <t>000 2023999904 0000 150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</si>
  <si>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</si>
  <si>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</si>
  <si>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000 1110700000 0000 120</t>
  </si>
  <si>
    <t>000 1110701404 0000 120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</si>
  <si>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</si>
  <si>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000 2180000000 0000 000</t>
  </si>
  <si>
    <t>000 2180400004 0000 150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</si>
  <si>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</si>
  <si>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000 2190000004 0000 150</t>
  </si>
  <si>
    <t>000 1030223101 0000 110</t>
  </si>
  <si>
    <t>000 1030224101 0000 110</t>
  </si>
  <si>
    <t>000 1030225101 0000 110</t>
  </si>
  <si>
    <t>000 1030226101 0000 110</t>
  </si>
  <si>
    <t>000 2022502700 0000 150</t>
  </si>
  <si>
    <t>000 2022502704 0000 150</t>
  </si>
  <si>
    <t>Субсидии бюджетам на реализацию мероприятий государственной программы Российской Федерации "Доступная среда"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</si>
  <si>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</si>
  <si>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</si>
  <si>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</si>
  <si>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000 2022551900 0000 150</t>
  </si>
  <si>
    <t>000 2022551904 0000 150</t>
  </si>
  <si>
    <t>000 2022555500 0000 150</t>
  </si>
  <si>
    <t>000 2022555504 0000 150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</si>
  <si>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</si>
  <si>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</si>
  <si>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</si>
  <si>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</si>
  <si>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000 2023512000 0000 150</t>
  </si>
  <si>
    <t>000 2023512004 0000 150</t>
  </si>
  <si>
    <t>ПРОЧИЕ БЕЗВОЗМЕЗДНЫЕ ПОСТУПЛЕНИЯ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</si>
  <si>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</si>
  <si>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000 2070000000 0000 000</t>
  </si>
  <si>
    <t>000 2070400004 0000 000</t>
  </si>
  <si>
    <t>000 2022546700 0000 150</t>
  </si>
  <si>
    <t>000 2022546704 0000 150</t>
  </si>
  <si>
    <t>000 2022552700 0000 150</t>
  </si>
  <si>
    <t>000 2022552704 0000 150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</si>
  <si>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</si>
  <si>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</si>
  <si>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Иные межбюджетные транссферты</t>
  </si>
  <si>
    <t>000 2024000000 0000 150</t>
  </si>
  <si>
    <t>Межбюджетные трансферты, передаваемые бюджетам городских округов на создание виртуальных концертных залов</t>
  </si>
  <si>
    <t>Прочие межбюджетные транссферты, передаваемые бюджетам городских округов</t>
  </si>
  <si>
    <t>000 2024545304 0000 150</t>
  </si>
  <si>
    <t>000 2024999904 0000 150</t>
  </si>
  <si>
    <t>00020216549000000150</t>
  </si>
  <si>
    <t>00020219999000000150</t>
  </si>
  <si>
    <t>Дотации (гранты) бюджетам за достижение показателей деятельности органов местного самоуправления</t>
  </si>
  <si>
    <t>Прочие дотации</t>
  </si>
  <si>
    <t>Дотации (гранты) бюджетам городских округов за достижение показателей деятельности органов местного самоуправления</t>
  </si>
  <si>
    <t>Прочие дотации бюджетам городских округов</t>
  </si>
  <si>
    <t>00020216549040000150</t>
  </si>
  <si>
    <t>00020219999040000150</t>
  </si>
  <si>
    <t>000 2024530304 0000 150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</si>
  <si>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</si>
  <si>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на 01.01.2021 года</t>
  </si>
  <si>
    <t>Исполнено за  2019 года, тыс.рублей</t>
  </si>
  <si>
    <t>Исполнено за  2020 года, тыс.рублей</t>
  </si>
  <si>
    <t>000 2022522800 0000 150</t>
  </si>
  <si>
    <t>000 2022522804 0000 150</t>
  </si>
  <si>
    <t>Субсидии бюджетам на оснащение объектов спортивной инфраструктуры спортивно-технологическим оборудованием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</si>
  <si>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</si>
  <si>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000 1080700001 0000 110</t>
  </si>
  <si>
    <t>000 2022530400 0000 150</t>
  </si>
  <si>
    <t>000 2022530404 0000 150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</si>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</sst>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  <numFmt numFmtId="186" formatCode="#,##0.00_ ;\-#,##0.00\ "/>
    <numFmt numFmtId="187" formatCode="#,##0.0"/>
    <numFmt numFmtId="188" formatCode="0.0%"/>
    <numFmt numFmtId="189" formatCode="0.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>
      <alignment horizontal="left" vertical="top" wrapText="1"/>
      <protection/>
    </xf>
    <xf numFmtId="0" fontId="32" fillId="20" borderId="1">
      <alignment horizontal="left" vertical="top" wrapText="1"/>
      <protection/>
    </xf>
    <xf numFmtId="0" fontId="32" fillId="21" borderId="2">
      <alignment horizontal="left" vertical="top" wrapText="1"/>
      <protection/>
    </xf>
    <xf numFmtId="0" fontId="33" fillId="0" borderId="2">
      <alignment horizontal="left" vertical="top" wrapText="1"/>
      <protection/>
    </xf>
    <xf numFmtId="49" fontId="34" fillId="0" borderId="3">
      <alignment horizontal="center" vertical="top" shrinkToFit="1"/>
      <protection/>
    </xf>
    <xf numFmtId="0" fontId="33" fillId="0" borderId="2">
      <alignment horizontal="left" vertical="top" wrapText="1"/>
      <protection/>
    </xf>
    <xf numFmtId="0" fontId="33" fillId="0" borderId="2">
      <alignment horizontal="left" vertical="top" wrapText="1"/>
      <protection/>
    </xf>
    <xf numFmtId="0" fontId="33" fillId="0" borderId="2">
      <alignment horizontal="left" vertical="top" wrapText="1"/>
      <protection/>
    </xf>
    <xf numFmtId="0" fontId="33" fillId="0" borderId="2">
      <alignment horizontal="left" vertical="top" wrapText="1"/>
      <protection/>
    </xf>
    <xf numFmtId="0" fontId="33" fillId="0" borderId="2">
      <alignment horizontal="left" vertical="top" wrapText="1"/>
      <protection/>
    </xf>
    <xf numFmtId="4" fontId="7" fillId="0" borderId="4">
      <alignment horizontal="right"/>
      <protection/>
    </xf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5" applyNumberFormat="0" applyAlignment="0" applyProtection="0"/>
    <xf numFmtId="0" fontId="36" fillId="29" borderId="6" applyNumberFormat="0" applyAlignment="0" applyProtection="0"/>
    <xf numFmtId="0" fontId="37" fillId="29" borderId="5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3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left" wrapText="1"/>
    </xf>
    <xf numFmtId="49" fontId="9" fillId="0" borderId="17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left" wrapText="1"/>
    </xf>
    <xf numFmtId="49" fontId="8" fillId="0" borderId="18" xfId="0" applyNumberFormat="1" applyFont="1" applyBorder="1" applyAlignment="1">
      <alignment horizontal="center"/>
    </xf>
    <xf numFmtId="187" fontId="8" fillId="0" borderId="18" xfId="0" applyNumberFormat="1" applyFont="1" applyBorder="1" applyAlignment="1">
      <alignment horizontal="right"/>
    </xf>
    <xf numFmtId="187" fontId="9" fillId="0" borderId="16" xfId="0" applyNumberFormat="1" applyFont="1" applyBorder="1" applyAlignment="1">
      <alignment horizontal="right"/>
    </xf>
    <xf numFmtId="187" fontId="9" fillId="0" borderId="17" xfId="0" applyNumberFormat="1" applyFont="1" applyBorder="1" applyAlignment="1">
      <alignment horizontal="right"/>
    </xf>
    <xf numFmtId="189" fontId="10" fillId="0" borderId="18" xfId="68" applyNumberFormat="1" applyFont="1" applyBorder="1" applyAlignment="1" applyProtection="1">
      <alignment horizontal="right"/>
      <protection locked="0"/>
    </xf>
    <xf numFmtId="185" fontId="9" fillId="0" borderId="17" xfId="0" applyNumberFormat="1" applyFont="1" applyBorder="1" applyAlignment="1">
      <alignment horizontal="left" vertical="top" wrapText="1"/>
    </xf>
    <xf numFmtId="49" fontId="9" fillId="0" borderId="17" xfId="0" applyNumberFormat="1" applyFont="1" applyBorder="1" applyAlignment="1">
      <alignment horizontal="left" vertical="top" wrapText="1"/>
    </xf>
    <xf numFmtId="187" fontId="9" fillId="0" borderId="17" xfId="0" applyNumberFormat="1" applyFont="1" applyFill="1" applyBorder="1" applyAlignment="1">
      <alignment horizontal="right"/>
    </xf>
    <xf numFmtId="49" fontId="9" fillId="0" borderId="19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left" wrapText="1"/>
    </xf>
    <xf numFmtId="0" fontId="8" fillId="0" borderId="0" xfId="0" applyFont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5" xfId="33"/>
    <cellStyle name="ex66" xfId="34"/>
    <cellStyle name="ex69" xfId="35"/>
    <cellStyle name="ex73" xfId="36"/>
    <cellStyle name="ex75" xfId="37"/>
    <cellStyle name="ex76" xfId="38"/>
    <cellStyle name="ex81" xfId="39"/>
    <cellStyle name="ex85" xfId="40"/>
    <cellStyle name="ex91" xfId="41"/>
    <cellStyle name="ex96" xfId="42"/>
    <cellStyle name="xl5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E121"/>
  <sheetViews>
    <sheetView showGridLines="0" tabSelected="1" zoomScalePageLayoutView="0" workbookViewId="0" topLeftCell="A1">
      <selection activeCell="D121" sqref="D121"/>
    </sheetView>
  </sheetViews>
  <sheetFormatPr defaultColWidth="9.125" defaultRowHeight="12.75"/>
  <cols>
    <col min="1" max="1" width="43.625" style="2" customWidth="1"/>
    <col min="2" max="2" width="26.625" style="2" bestFit="1" customWidth="1"/>
    <col min="3" max="4" width="15.00390625" style="2" customWidth="1"/>
    <col min="5" max="5" width="17.00390625" style="2" customWidth="1"/>
    <col min="6" max="16384" width="9.125" style="2" customWidth="1"/>
  </cols>
  <sheetData>
    <row r="1" spans="1:5" ht="15">
      <c r="A1" s="27" t="s">
        <v>147</v>
      </c>
      <c r="B1" s="27"/>
      <c r="C1" s="27"/>
      <c r="D1" s="27"/>
      <c r="E1" s="27"/>
    </row>
    <row r="2" spans="1:5" ht="15">
      <c r="A2" s="27" t="s">
        <v>156</v>
      </c>
      <c r="B2" s="27"/>
      <c r="C2" s="27"/>
      <c r="D2" s="27"/>
      <c r="E2" s="27"/>
    </row>
    <row r="3" spans="1:5" ht="15">
      <c r="A3" s="3" t="s">
        <v>227</v>
      </c>
      <c r="B3" s="3"/>
      <c r="C3" s="4"/>
      <c r="D3" s="4"/>
      <c r="E3" s="4"/>
    </row>
    <row r="4" spans="1:5" ht="46.5">
      <c r="A4" s="5" t="s">
        <v>81</v>
      </c>
      <c r="B4" s="5" t="s">
        <v>83</v>
      </c>
      <c r="C4" s="6" t="s">
        <v>228</v>
      </c>
      <c r="D4" s="6" t="s">
        <v>229</v>
      </c>
      <c r="E4" s="6" t="s">
        <v>148</v>
      </c>
    </row>
    <row r="5" spans="1:5" ht="15">
      <c r="A5" s="7">
        <v>1</v>
      </c>
      <c r="B5" s="7">
        <v>2</v>
      </c>
      <c r="C5" s="8" t="s">
        <v>84</v>
      </c>
      <c r="D5" s="8" t="s">
        <v>155</v>
      </c>
      <c r="E5" s="8" t="s">
        <v>80</v>
      </c>
    </row>
    <row r="6" spans="1:5" ht="15">
      <c r="A6" s="16" t="s">
        <v>82</v>
      </c>
      <c r="B6" s="17" t="s">
        <v>85</v>
      </c>
      <c r="C6" s="18">
        <f>C7+C74</f>
        <v>1848318.37</v>
      </c>
      <c r="D6" s="18">
        <f>D7+D74</f>
        <v>1779537.4200000002</v>
      </c>
      <c r="E6" s="21">
        <f>D6/C6*100</f>
        <v>96.2787282149882</v>
      </c>
    </row>
    <row r="7" spans="1:5" ht="30.75">
      <c r="A7" s="9" t="s">
        <v>86</v>
      </c>
      <c r="B7" s="10" t="s">
        <v>45</v>
      </c>
      <c r="C7" s="19">
        <f>C8+C14+C20+C33+C39+C42+C52+C58+C63+C68+C69</f>
        <v>265662.87</v>
      </c>
      <c r="D7" s="19">
        <f>D8+D14+D20+D33+D39+D42+D52+D58+D63+D68+D69</f>
        <v>249065.56999999998</v>
      </c>
      <c r="E7" s="19">
        <f>D7/C7*100</f>
        <v>93.75249540893688</v>
      </c>
    </row>
    <row r="8" spans="1:5" ht="15">
      <c r="A8" s="11" t="s">
        <v>87</v>
      </c>
      <c r="B8" s="12" t="s">
        <v>46</v>
      </c>
      <c r="C8" s="20">
        <f>C10+C11+C13+C12</f>
        <v>135743.5</v>
      </c>
      <c r="D8" s="19">
        <f>D10+D11+D13+D12</f>
        <v>130906.76</v>
      </c>
      <c r="E8" s="19">
        <f aca="true" t="shared" si="0" ref="E8:E68">D8/C8*100</f>
        <v>96.4368533299937</v>
      </c>
    </row>
    <row r="9" spans="1:5" ht="15">
      <c r="A9" s="11" t="s">
        <v>88</v>
      </c>
      <c r="B9" s="12" t="s">
        <v>47</v>
      </c>
      <c r="C9" s="20">
        <f>C8</f>
        <v>135743.5</v>
      </c>
      <c r="D9" s="19">
        <f>D8</f>
        <v>130906.76</v>
      </c>
      <c r="E9" s="19">
        <f t="shared" si="0"/>
        <v>96.4368533299937</v>
      </c>
    </row>
    <row r="10" spans="1:5" ht="107.25" customHeight="1">
      <c r="A10" s="22" t="s">
        <v>89</v>
      </c>
      <c r="B10" s="12" t="s">
        <v>48</v>
      </c>
      <c r="C10" s="20">
        <v>135132.2</v>
      </c>
      <c r="D10" s="19">
        <v>130317.44</v>
      </c>
      <c r="E10" s="19">
        <f t="shared" si="0"/>
        <v>96.43700021164459</v>
      </c>
    </row>
    <row r="11" spans="1:5" ht="171">
      <c r="A11" s="22" t="s">
        <v>90</v>
      </c>
      <c r="B11" s="12" t="s">
        <v>49</v>
      </c>
      <c r="C11" s="20">
        <v>311.8</v>
      </c>
      <c r="D11" s="19">
        <v>225.65</v>
      </c>
      <c r="E11" s="19">
        <f t="shared" si="0"/>
        <v>72.37010904425914</v>
      </c>
    </row>
    <row r="12" spans="1:5" ht="62.25">
      <c r="A12" s="22" t="s">
        <v>91</v>
      </c>
      <c r="B12" s="12" t="s">
        <v>50</v>
      </c>
      <c r="C12" s="20">
        <v>299.5</v>
      </c>
      <c r="D12" s="19">
        <v>363.67</v>
      </c>
      <c r="E12" s="19">
        <f t="shared" si="0"/>
        <v>121.42570951585978</v>
      </c>
    </row>
    <row r="13" spans="1:5" ht="63.75" customHeight="1" hidden="1">
      <c r="A13" s="22" t="s">
        <v>149</v>
      </c>
      <c r="B13" s="12" t="s">
        <v>150</v>
      </c>
      <c r="C13" s="20">
        <v>0</v>
      </c>
      <c r="D13" s="19">
        <v>0</v>
      </c>
      <c r="E13" s="19" t="e">
        <f t="shared" si="0"/>
        <v>#DIV/0!</v>
      </c>
    </row>
    <row r="14" spans="1:5" ht="62.25">
      <c r="A14" s="11" t="s">
        <v>92</v>
      </c>
      <c r="B14" s="12" t="s">
        <v>51</v>
      </c>
      <c r="C14" s="20">
        <f>C16+C17+C18+C19</f>
        <v>6836.900000000001</v>
      </c>
      <c r="D14" s="19">
        <f>D16+D17+D18+D19</f>
        <v>6096.72</v>
      </c>
      <c r="E14" s="19">
        <f t="shared" si="0"/>
        <v>89.17374833623425</v>
      </c>
    </row>
    <row r="15" spans="1:5" ht="46.5">
      <c r="A15" s="23" t="s">
        <v>93</v>
      </c>
      <c r="B15" s="12" t="s">
        <v>52</v>
      </c>
      <c r="C15" s="20">
        <f>C14</f>
        <v>6836.900000000001</v>
      </c>
      <c r="D15" s="19">
        <f>D14</f>
        <v>6096.72</v>
      </c>
      <c r="E15" s="19">
        <f t="shared" si="0"/>
        <v>89.17374833623425</v>
      </c>
    </row>
    <row r="16" spans="1:5" ht="108.75">
      <c r="A16" s="23" t="s">
        <v>94</v>
      </c>
      <c r="B16" s="12" t="s">
        <v>181</v>
      </c>
      <c r="C16" s="20">
        <v>3112</v>
      </c>
      <c r="D16" s="19">
        <v>2812.04</v>
      </c>
      <c r="E16" s="19">
        <f t="shared" si="0"/>
        <v>90.3611825192802</v>
      </c>
    </row>
    <row r="17" spans="1:5" ht="123" customHeight="1">
      <c r="A17" s="23" t="s">
        <v>95</v>
      </c>
      <c r="B17" s="12" t="s">
        <v>182</v>
      </c>
      <c r="C17" s="20">
        <v>22.9</v>
      </c>
      <c r="D17" s="19">
        <v>20.11</v>
      </c>
      <c r="E17" s="19">
        <f t="shared" si="0"/>
        <v>87.8165938864629</v>
      </c>
    </row>
    <row r="18" spans="1:5" ht="108.75" customHeight="1">
      <c r="A18" s="23" t="s">
        <v>96</v>
      </c>
      <c r="B18" s="12" t="s">
        <v>183</v>
      </c>
      <c r="C18" s="20">
        <v>4157.7</v>
      </c>
      <c r="D18" s="19">
        <v>3782.98</v>
      </c>
      <c r="E18" s="19">
        <f t="shared" si="0"/>
        <v>90.98732472280348</v>
      </c>
    </row>
    <row r="19" spans="1:5" ht="109.5" customHeight="1">
      <c r="A19" s="23" t="s">
        <v>97</v>
      </c>
      <c r="B19" s="12" t="s">
        <v>184</v>
      </c>
      <c r="C19" s="20">
        <v>-455.7</v>
      </c>
      <c r="D19" s="19">
        <v>-518.41</v>
      </c>
      <c r="E19" s="19">
        <f t="shared" si="0"/>
        <v>113.7612464340575</v>
      </c>
    </row>
    <row r="20" spans="1:5" ht="15">
      <c r="A20" s="11" t="s">
        <v>98</v>
      </c>
      <c r="B20" s="12" t="s">
        <v>53</v>
      </c>
      <c r="C20" s="20">
        <f>C21+C26+C29+C31</f>
        <v>44850.67</v>
      </c>
      <c r="D20" s="19">
        <f>D21+D26+D29+D31</f>
        <v>36918.93</v>
      </c>
      <c r="E20" s="19">
        <f t="shared" si="0"/>
        <v>82.31522516831967</v>
      </c>
    </row>
    <row r="21" spans="1:5" ht="30.75">
      <c r="A21" s="23" t="s">
        <v>99</v>
      </c>
      <c r="B21" s="12" t="s">
        <v>54</v>
      </c>
      <c r="C21" s="20">
        <f>C22+C24</f>
        <v>20252.1</v>
      </c>
      <c r="D21" s="19">
        <f>D22+D24</f>
        <v>15688.14</v>
      </c>
      <c r="E21" s="19">
        <f t="shared" si="0"/>
        <v>77.46426296532212</v>
      </c>
    </row>
    <row r="22" spans="1:5" ht="46.5">
      <c r="A22" s="23" t="s">
        <v>100</v>
      </c>
      <c r="B22" s="12" t="s">
        <v>55</v>
      </c>
      <c r="C22" s="20">
        <f>C23</f>
        <v>15387.5</v>
      </c>
      <c r="D22" s="19">
        <f>D23</f>
        <v>12573.08</v>
      </c>
      <c r="E22" s="19">
        <f t="shared" si="0"/>
        <v>81.70969943135663</v>
      </c>
    </row>
    <row r="23" spans="1:5" ht="46.5">
      <c r="A23" s="23" t="s">
        <v>100</v>
      </c>
      <c r="B23" s="12" t="s">
        <v>56</v>
      </c>
      <c r="C23" s="20">
        <v>15387.5</v>
      </c>
      <c r="D23" s="19">
        <v>12573.08</v>
      </c>
      <c r="E23" s="19">
        <f t="shared" si="0"/>
        <v>81.70969943135663</v>
      </c>
    </row>
    <row r="24" spans="1:5" ht="62.25">
      <c r="A24" s="23" t="s">
        <v>101</v>
      </c>
      <c r="B24" s="12" t="s">
        <v>58</v>
      </c>
      <c r="C24" s="20">
        <f>C25</f>
        <v>4864.6</v>
      </c>
      <c r="D24" s="19">
        <f>D25</f>
        <v>3115.06</v>
      </c>
      <c r="E24" s="19">
        <f t="shared" si="0"/>
        <v>64.03527525387493</v>
      </c>
    </row>
    <row r="25" spans="1:5" ht="62.25">
      <c r="A25" s="23" t="s">
        <v>101</v>
      </c>
      <c r="B25" s="12" t="s">
        <v>59</v>
      </c>
      <c r="C25" s="20">
        <v>4864.6</v>
      </c>
      <c r="D25" s="19">
        <v>3115.06</v>
      </c>
      <c r="E25" s="19">
        <f t="shared" si="0"/>
        <v>64.03527525387493</v>
      </c>
    </row>
    <row r="26" spans="1:5" ht="30.75">
      <c r="A26" s="23" t="s">
        <v>102</v>
      </c>
      <c r="B26" s="12" t="s">
        <v>60</v>
      </c>
      <c r="C26" s="20">
        <f>C27+C28</f>
        <v>23443.07</v>
      </c>
      <c r="D26" s="19">
        <f>D27+D28</f>
        <v>20593.37</v>
      </c>
      <c r="E26" s="19">
        <f t="shared" si="0"/>
        <v>87.84416887378657</v>
      </c>
    </row>
    <row r="27" spans="1:5" ht="30.75">
      <c r="A27" s="23" t="s">
        <v>102</v>
      </c>
      <c r="B27" s="12" t="s">
        <v>57</v>
      </c>
      <c r="C27" s="20">
        <v>23444.2</v>
      </c>
      <c r="D27" s="19">
        <v>20593.37</v>
      </c>
      <c r="E27" s="19">
        <f t="shared" si="0"/>
        <v>87.83993482396498</v>
      </c>
    </row>
    <row r="28" spans="1:5" ht="62.25">
      <c r="A28" s="23" t="s">
        <v>103</v>
      </c>
      <c r="B28" s="12" t="s">
        <v>61</v>
      </c>
      <c r="C28" s="20">
        <v>-1.13</v>
      </c>
      <c r="D28" s="19">
        <v>0</v>
      </c>
      <c r="E28" s="19">
        <f t="shared" si="0"/>
        <v>0</v>
      </c>
    </row>
    <row r="29" spans="1:5" ht="15">
      <c r="A29" s="23" t="s">
        <v>104</v>
      </c>
      <c r="B29" s="12" t="s">
        <v>62</v>
      </c>
      <c r="C29" s="20">
        <f>C30</f>
        <v>28.4</v>
      </c>
      <c r="D29" s="19">
        <f>D30</f>
        <v>7.44</v>
      </c>
      <c r="E29" s="19">
        <f t="shared" si="0"/>
        <v>26.19718309859155</v>
      </c>
    </row>
    <row r="30" spans="1:5" ht="15">
      <c r="A30" s="23" t="s">
        <v>104</v>
      </c>
      <c r="B30" s="12" t="s">
        <v>63</v>
      </c>
      <c r="C30" s="20">
        <v>28.4</v>
      </c>
      <c r="D30" s="19">
        <v>7.44</v>
      </c>
      <c r="E30" s="19">
        <f t="shared" si="0"/>
        <v>26.19718309859155</v>
      </c>
    </row>
    <row r="31" spans="1:5" ht="30.75">
      <c r="A31" s="23" t="s">
        <v>105</v>
      </c>
      <c r="B31" s="12" t="s">
        <v>64</v>
      </c>
      <c r="C31" s="20">
        <f>C32</f>
        <v>1127.1</v>
      </c>
      <c r="D31" s="19">
        <f>D32</f>
        <v>629.98</v>
      </c>
      <c r="E31" s="19">
        <f t="shared" si="0"/>
        <v>55.893886966551335</v>
      </c>
    </row>
    <row r="32" spans="1:5" ht="45.75" customHeight="1">
      <c r="A32" s="23" t="s">
        <v>106</v>
      </c>
      <c r="B32" s="12" t="s">
        <v>65</v>
      </c>
      <c r="C32" s="20">
        <v>1127.1</v>
      </c>
      <c r="D32" s="19">
        <v>629.98</v>
      </c>
      <c r="E32" s="19">
        <f t="shared" si="0"/>
        <v>55.893886966551335</v>
      </c>
    </row>
    <row r="33" spans="1:5" ht="15">
      <c r="A33" s="11" t="s">
        <v>107</v>
      </c>
      <c r="B33" s="12" t="s">
        <v>66</v>
      </c>
      <c r="C33" s="20">
        <f>C34+C36</f>
        <v>8992.5</v>
      </c>
      <c r="D33" s="19">
        <f>D34+D36</f>
        <v>9708.75</v>
      </c>
      <c r="E33" s="19">
        <f t="shared" si="0"/>
        <v>107.96497080900751</v>
      </c>
    </row>
    <row r="34" spans="1:5" ht="15">
      <c r="A34" s="23" t="s">
        <v>108</v>
      </c>
      <c r="B34" s="12" t="s">
        <v>67</v>
      </c>
      <c r="C34" s="20">
        <f>C35</f>
        <v>5975.5</v>
      </c>
      <c r="D34" s="19">
        <f>D35</f>
        <v>6217.4</v>
      </c>
      <c r="E34" s="19">
        <f t="shared" si="0"/>
        <v>104.04819680361474</v>
      </c>
    </row>
    <row r="35" spans="1:5" ht="78">
      <c r="A35" s="23" t="s">
        <v>109</v>
      </c>
      <c r="B35" s="12" t="s">
        <v>68</v>
      </c>
      <c r="C35" s="20">
        <v>5975.5</v>
      </c>
      <c r="D35" s="19">
        <v>6217.4</v>
      </c>
      <c r="E35" s="19">
        <f t="shared" si="0"/>
        <v>104.04819680361474</v>
      </c>
    </row>
    <row r="36" spans="1:5" ht="15">
      <c r="A36" s="23" t="s">
        <v>110</v>
      </c>
      <c r="B36" s="12" t="s">
        <v>69</v>
      </c>
      <c r="C36" s="20">
        <f>C37+C38</f>
        <v>3017</v>
      </c>
      <c r="D36" s="19">
        <f>D37+D38</f>
        <v>3491.35</v>
      </c>
      <c r="E36" s="19">
        <f t="shared" si="0"/>
        <v>115.7225720914816</v>
      </c>
    </row>
    <row r="37" spans="1:5" ht="62.25">
      <c r="A37" s="23" t="s">
        <v>111</v>
      </c>
      <c r="B37" s="12" t="s">
        <v>70</v>
      </c>
      <c r="C37" s="20">
        <v>2142.3</v>
      </c>
      <c r="D37" s="19">
        <v>2439.85</v>
      </c>
      <c r="E37" s="19">
        <f t="shared" si="0"/>
        <v>113.88927787891517</v>
      </c>
    </row>
    <row r="38" spans="1:5" ht="62.25">
      <c r="A38" s="23" t="s">
        <v>112</v>
      </c>
      <c r="B38" s="12" t="s">
        <v>71</v>
      </c>
      <c r="C38" s="20">
        <v>874.7</v>
      </c>
      <c r="D38" s="19">
        <v>1051.5</v>
      </c>
      <c r="E38" s="19">
        <f t="shared" si="0"/>
        <v>120.21264433520062</v>
      </c>
    </row>
    <row r="39" spans="1:5" ht="15">
      <c r="A39" s="11" t="s">
        <v>113</v>
      </c>
      <c r="B39" s="12" t="s">
        <v>72</v>
      </c>
      <c r="C39" s="20">
        <f>C40+C41</f>
        <v>6393.6</v>
      </c>
      <c r="D39" s="19">
        <f>D40+D41</f>
        <v>7902.54</v>
      </c>
      <c r="E39" s="19">
        <f t="shared" si="0"/>
        <v>123.60078828828829</v>
      </c>
    </row>
    <row r="40" spans="1:5" ht="46.5">
      <c r="A40" s="23" t="s">
        <v>114</v>
      </c>
      <c r="B40" s="12" t="s">
        <v>73</v>
      </c>
      <c r="C40" s="20">
        <v>6353.6</v>
      </c>
      <c r="D40" s="19">
        <v>7858.94</v>
      </c>
      <c r="E40" s="19">
        <f t="shared" si="0"/>
        <v>123.69270964492569</v>
      </c>
    </row>
    <row r="41" spans="1:5" ht="92.25" customHeight="1">
      <c r="A41" s="23" t="s">
        <v>115</v>
      </c>
      <c r="B41" s="12" t="s">
        <v>234</v>
      </c>
      <c r="C41" s="20">
        <v>40</v>
      </c>
      <c r="D41" s="19">
        <v>43.6</v>
      </c>
      <c r="E41" s="19">
        <f t="shared" si="0"/>
        <v>109.00000000000001</v>
      </c>
    </row>
    <row r="42" spans="1:5" ht="62.25">
      <c r="A42" s="11" t="s">
        <v>0</v>
      </c>
      <c r="B42" s="12" t="s">
        <v>116</v>
      </c>
      <c r="C42" s="20">
        <f>C45+C46+C47+C50+C43+C48</f>
        <v>37956.6</v>
      </c>
      <c r="D42" s="19">
        <f>D45+D46+D47+D50+D43+D48</f>
        <v>36511.81</v>
      </c>
      <c r="E42" s="19">
        <f t="shared" si="0"/>
        <v>96.19357371313552</v>
      </c>
    </row>
    <row r="43" spans="1:5" ht="78">
      <c r="A43" s="22" t="s">
        <v>151</v>
      </c>
      <c r="B43" s="12" t="s">
        <v>152</v>
      </c>
      <c r="C43" s="20">
        <v>234.8</v>
      </c>
      <c r="D43" s="19">
        <v>31.6</v>
      </c>
      <c r="E43" s="19">
        <f t="shared" si="0"/>
        <v>13.458262350936966</v>
      </c>
    </row>
    <row r="44" spans="1:5" ht="140.25">
      <c r="A44" s="22" t="s">
        <v>1</v>
      </c>
      <c r="B44" s="12" t="s">
        <v>117</v>
      </c>
      <c r="C44" s="20">
        <f>C45+C46+C47</f>
        <v>28798.3</v>
      </c>
      <c r="D44" s="19">
        <f>D45+D46+D47</f>
        <v>27919.01</v>
      </c>
      <c r="E44" s="19">
        <f t="shared" si="0"/>
        <v>96.94672949444933</v>
      </c>
    </row>
    <row r="45" spans="1:5" ht="107.25" customHeight="1">
      <c r="A45" s="22" t="s">
        <v>2</v>
      </c>
      <c r="B45" s="12" t="s">
        <v>118</v>
      </c>
      <c r="C45" s="20">
        <v>6075.5</v>
      </c>
      <c r="D45" s="19">
        <v>6616.46</v>
      </c>
      <c r="E45" s="19">
        <f t="shared" si="0"/>
        <v>108.90395852193235</v>
      </c>
    </row>
    <row r="46" spans="1:5" ht="108.75">
      <c r="A46" s="22" t="s">
        <v>3</v>
      </c>
      <c r="B46" s="12" t="s">
        <v>119</v>
      </c>
      <c r="C46" s="20">
        <v>133.8</v>
      </c>
      <c r="D46" s="19">
        <v>141.09</v>
      </c>
      <c r="E46" s="19">
        <f t="shared" si="0"/>
        <v>105.44843049327352</v>
      </c>
    </row>
    <row r="47" spans="1:5" ht="93">
      <c r="A47" s="22" t="s">
        <v>4</v>
      </c>
      <c r="B47" s="12" t="s">
        <v>120</v>
      </c>
      <c r="C47" s="20">
        <v>22589</v>
      </c>
      <c r="D47" s="19">
        <v>21161.46</v>
      </c>
      <c r="E47" s="19">
        <f t="shared" si="0"/>
        <v>93.68037540395767</v>
      </c>
    </row>
    <row r="48" spans="1:5" ht="30.75">
      <c r="A48" s="22" t="s">
        <v>172</v>
      </c>
      <c r="B48" s="12" t="s">
        <v>174</v>
      </c>
      <c r="C48" s="20">
        <f>C49</f>
        <v>55.1</v>
      </c>
      <c r="D48" s="19">
        <f>D49</f>
        <v>121.26</v>
      </c>
      <c r="E48" s="19"/>
    </row>
    <row r="49" spans="1:5" ht="78">
      <c r="A49" s="22" t="s">
        <v>173</v>
      </c>
      <c r="B49" s="12" t="s">
        <v>175</v>
      </c>
      <c r="C49" s="20">
        <v>55.1</v>
      </c>
      <c r="D49" s="19">
        <v>121.26</v>
      </c>
      <c r="E49" s="19"/>
    </row>
    <row r="50" spans="1:5" ht="124.5" customHeight="1">
      <c r="A50" s="22" t="s">
        <v>5</v>
      </c>
      <c r="B50" s="12" t="s">
        <v>145</v>
      </c>
      <c r="C50" s="20">
        <f>C51</f>
        <v>8868.4</v>
      </c>
      <c r="D50" s="19">
        <f>D51</f>
        <v>8439.94</v>
      </c>
      <c r="E50" s="19">
        <f t="shared" si="0"/>
        <v>95.16868882774797</v>
      </c>
    </row>
    <row r="51" spans="1:5" ht="124.5" customHeight="1">
      <c r="A51" s="22" t="s">
        <v>6</v>
      </c>
      <c r="B51" s="12" t="s">
        <v>121</v>
      </c>
      <c r="C51" s="20">
        <v>8868.4</v>
      </c>
      <c r="D51" s="19">
        <v>8439.94</v>
      </c>
      <c r="E51" s="19">
        <f t="shared" si="0"/>
        <v>95.16868882774797</v>
      </c>
    </row>
    <row r="52" spans="1:5" ht="30.75">
      <c r="A52" s="11" t="s">
        <v>7</v>
      </c>
      <c r="B52" s="12" t="s">
        <v>122</v>
      </c>
      <c r="C52" s="20">
        <f>C54+C55+C56+C57</f>
        <v>692.3000000000001</v>
      </c>
      <c r="D52" s="19">
        <f>D54+D55+D56+D57</f>
        <v>759.74</v>
      </c>
      <c r="E52" s="19">
        <f t="shared" si="0"/>
        <v>109.74144157157302</v>
      </c>
    </row>
    <row r="53" spans="1:5" ht="30.75">
      <c r="A53" s="23" t="s">
        <v>8</v>
      </c>
      <c r="B53" s="12" t="s">
        <v>123</v>
      </c>
      <c r="C53" s="20">
        <f>C52</f>
        <v>692.3000000000001</v>
      </c>
      <c r="D53" s="19">
        <f>D52</f>
        <v>759.74</v>
      </c>
      <c r="E53" s="19">
        <f t="shared" si="0"/>
        <v>109.74144157157302</v>
      </c>
    </row>
    <row r="54" spans="1:5" ht="46.5">
      <c r="A54" s="23" t="s">
        <v>9</v>
      </c>
      <c r="B54" s="12" t="s">
        <v>124</v>
      </c>
      <c r="C54" s="20">
        <v>407.4</v>
      </c>
      <c r="D54" s="19">
        <v>544.5</v>
      </c>
      <c r="E54" s="19">
        <f t="shared" si="0"/>
        <v>133.65243004418264</v>
      </c>
    </row>
    <row r="55" spans="1:5" ht="30.75">
      <c r="A55" s="23" t="s">
        <v>10</v>
      </c>
      <c r="B55" s="12" t="s">
        <v>125</v>
      </c>
      <c r="C55" s="20">
        <v>225.1</v>
      </c>
      <c r="D55" s="19">
        <v>217.02</v>
      </c>
      <c r="E55" s="19">
        <f t="shared" si="0"/>
        <v>96.41048422923146</v>
      </c>
    </row>
    <row r="56" spans="1:5" ht="30.75">
      <c r="A56" s="23" t="s">
        <v>11</v>
      </c>
      <c r="B56" s="12" t="s">
        <v>126</v>
      </c>
      <c r="C56" s="20">
        <v>58.2</v>
      </c>
      <c r="D56" s="19">
        <v>-2.66</v>
      </c>
      <c r="E56" s="19">
        <f t="shared" si="0"/>
        <v>-4.570446735395189</v>
      </c>
    </row>
    <row r="57" spans="1:5" ht="62.25">
      <c r="A57" s="23" t="s">
        <v>154</v>
      </c>
      <c r="B57" s="12" t="s">
        <v>153</v>
      </c>
      <c r="C57" s="24">
        <v>1.6</v>
      </c>
      <c r="D57" s="19">
        <v>0.88</v>
      </c>
      <c r="E57" s="19">
        <f t="shared" si="0"/>
        <v>54.99999999999999</v>
      </c>
    </row>
    <row r="58" spans="1:5" ht="46.5">
      <c r="A58" s="11" t="s">
        <v>12</v>
      </c>
      <c r="B58" s="12" t="s">
        <v>146</v>
      </c>
      <c r="C58" s="20">
        <f>C59+C61</f>
        <v>7087.1</v>
      </c>
      <c r="D58" s="19">
        <f>D59+D61</f>
        <v>7678.76</v>
      </c>
      <c r="E58" s="19">
        <f t="shared" si="0"/>
        <v>108.34840767027416</v>
      </c>
    </row>
    <row r="59" spans="1:5" ht="15">
      <c r="A59" s="23" t="s">
        <v>13</v>
      </c>
      <c r="B59" s="12" t="s">
        <v>127</v>
      </c>
      <c r="C59" s="20">
        <f>C60</f>
        <v>22.1</v>
      </c>
      <c r="D59" s="19">
        <f>D60</f>
        <v>18.39</v>
      </c>
      <c r="E59" s="19">
        <f t="shared" si="0"/>
        <v>83.21266968325791</v>
      </c>
    </row>
    <row r="60" spans="1:5" ht="46.5">
      <c r="A60" s="11" t="s">
        <v>14</v>
      </c>
      <c r="B60" s="12" t="s">
        <v>128</v>
      </c>
      <c r="C60" s="20">
        <v>22.1</v>
      </c>
      <c r="D60" s="19">
        <v>18.39</v>
      </c>
      <c r="E60" s="19">
        <f t="shared" si="0"/>
        <v>83.21266968325791</v>
      </c>
    </row>
    <row r="61" spans="1:5" ht="19.5" customHeight="1">
      <c r="A61" s="23" t="s">
        <v>15</v>
      </c>
      <c r="B61" s="12" t="s">
        <v>129</v>
      </c>
      <c r="C61" s="20">
        <f>C62</f>
        <v>7065</v>
      </c>
      <c r="D61" s="19">
        <f>D62</f>
        <v>7660.37</v>
      </c>
      <c r="E61" s="19">
        <f t="shared" si="0"/>
        <v>108.4270346779901</v>
      </c>
    </row>
    <row r="62" spans="1:5" ht="30.75">
      <c r="A62" s="23" t="s">
        <v>16</v>
      </c>
      <c r="B62" s="12" t="s">
        <v>130</v>
      </c>
      <c r="C62" s="20">
        <v>7065</v>
      </c>
      <c r="D62" s="19">
        <v>7660.37</v>
      </c>
      <c r="E62" s="19">
        <f t="shared" si="0"/>
        <v>108.4270346779901</v>
      </c>
    </row>
    <row r="63" spans="1:5" ht="46.5">
      <c r="A63" s="11" t="s">
        <v>17</v>
      </c>
      <c r="B63" s="12" t="s">
        <v>131</v>
      </c>
      <c r="C63" s="20">
        <f>C64+C66</f>
        <v>10557.7</v>
      </c>
      <c r="D63" s="19">
        <f>D64+D66</f>
        <v>9716.48</v>
      </c>
      <c r="E63" s="19">
        <f t="shared" si="0"/>
        <v>92.03216609678243</v>
      </c>
    </row>
    <row r="64" spans="1:5" ht="126" customHeight="1">
      <c r="A64" s="22" t="s">
        <v>18</v>
      </c>
      <c r="B64" s="12" t="s">
        <v>132</v>
      </c>
      <c r="C64" s="20">
        <f>C65</f>
        <v>10158.7</v>
      </c>
      <c r="D64" s="19">
        <f>D65</f>
        <v>8486.99</v>
      </c>
      <c r="E64" s="19">
        <f t="shared" si="0"/>
        <v>83.54405583391575</v>
      </c>
    </row>
    <row r="65" spans="1:5" ht="123" customHeight="1">
      <c r="A65" s="22" t="s">
        <v>19</v>
      </c>
      <c r="B65" s="12" t="s">
        <v>133</v>
      </c>
      <c r="C65" s="20">
        <v>10158.7</v>
      </c>
      <c r="D65" s="19">
        <v>8486.99</v>
      </c>
      <c r="E65" s="19">
        <f t="shared" si="0"/>
        <v>83.54405583391575</v>
      </c>
    </row>
    <row r="66" spans="1:5" ht="48" customHeight="1">
      <c r="A66" s="23" t="s">
        <v>20</v>
      </c>
      <c r="B66" s="12" t="s">
        <v>134</v>
      </c>
      <c r="C66" s="20">
        <f>C67</f>
        <v>399</v>
      </c>
      <c r="D66" s="19">
        <f>D67</f>
        <v>1229.49</v>
      </c>
      <c r="E66" s="19">
        <f t="shared" si="0"/>
        <v>308.14285714285717</v>
      </c>
    </row>
    <row r="67" spans="1:5" ht="61.5" customHeight="1">
      <c r="A67" s="11" t="s">
        <v>21</v>
      </c>
      <c r="B67" s="12" t="s">
        <v>135</v>
      </c>
      <c r="C67" s="20">
        <v>399</v>
      </c>
      <c r="D67" s="19">
        <v>1229.49</v>
      </c>
      <c r="E67" s="19">
        <f t="shared" si="0"/>
        <v>308.14285714285717</v>
      </c>
    </row>
    <row r="68" spans="1:5" ht="30.75">
      <c r="A68" s="11" t="s">
        <v>22</v>
      </c>
      <c r="B68" s="12" t="s">
        <v>136</v>
      </c>
      <c r="C68" s="20">
        <v>4786</v>
      </c>
      <c r="D68" s="19">
        <v>2932.08</v>
      </c>
      <c r="E68" s="19">
        <f t="shared" si="0"/>
        <v>61.26368575010447</v>
      </c>
    </row>
    <row r="69" spans="1:5" ht="15">
      <c r="A69" s="11" t="s">
        <v>23</v>
      </c>
      <c r="B69" s="12" t="s">
        <v>137</v>
      </c>
      <c r="C69" s="20">
        <f>C70+C72</f>
        <v>1766</v>
      </c>
      <c r="D69" s="19">
        <f>D70+D72</f>
        <v>-67</v>
      </c>
      <c r="E69" s="19">
        <f aca="true" t="shared" si="1" ref="E69:E120">D69/C69*100</f>
        <v>-3.7938844847112114</v>
      </c>
    </row>
    <row r="70" spans="1:5" ht="15">
      <c r="A70" s="11" t="s">
        <v>24</v>
      </c>
      <c r="B70" s="12" t="s">
        <v>138</v>
      </c>
      <c r="C70" s="20">
        <f>C71</f>
        <v>78</v>
      </c>
      <c r="D70" s="19">
        <f>D71</f>
        <v>-78</v>
      </c>
      <c r="E70" s="19"/>
    </row>
    <row r="71" spans="1:5" ht="30.75">
      <c r="A71" s="11" t="s">
        <v>25</v>
      </c>
      <c r="B71" s="12" t="s">
        <v>139</v>
      </c>
      <c r="C71" s="20">
        <v>78</v>
      </c>
      <c r="D71" s="19">
        <v>-78</v>
      </c>
      <c r="E71" s="19"/>
    </row>
    <row r="72" spans="1:5" ht="15">
      <c r="A72" s="11" t="s">
        <v>26</v>
      </c>
      <c r="B72" s="12" t="s">
        <v>140</v>
      </c>
      <c r="C72" s="20">
        <f>C73</f>
        <v>1688</v>
      </c>
      <c r="D72" s="19">
        <f>D73</f>
        <v>11</v>
      </c>
      <c r="E72" s="19">
        <f t="shared" si="1"/>
        <v>0.6516587677725119</v>
      </c>
    </row>
    <row r="73" spans="1:5" ht="30.75">
      <c r="A73" s="11" t="s">
        <v>27</v>
      </c>
      <c r="B73" s="12" t="s">
        <v>141</v>
      </c>
      <c r="C73" s="20">
        <v>1688</v>
      </c>
      <c r="D73" s="19">
        <v>11</v>
      </c>
      <c r="E73" s="19">
        <f t="shared" si="1"/>
        <v>0.6516587677725119</v>
      </c>
    </row>
    <row r="74" spans="1:5" ht="15">
      <c r="A74" s="11" t="s">
        <v>28</v>
      </c>
      <c r="B74" s="12" t="s">
        <v>142</v>
      </c>
      <c r="C74" s="20">
        <f>C76+C85+C102+C119+C117+C115+C111</f>
        <v>1582655.5</v>
      </c>
      <c r="D74" s="19">
        <f>D76+D85+D102+D119+D117+D115+D111</f>
        <v>1530471.85</v>
      </c>
      <c r="E74" s="19">
        <f t="shared" si="1"/>
        <v>96.70277896863847</v>
      </c>
    </row>
    <row r="75" spans="1:5" ht="49.5" customHeight="1">
      <c r="A75" s="11" t="s">
        <v>29</v>
      </c>
      <c r="B75" s="12" t="s">
        <v>143</v>
      </c>
      <c r="C75" s="20">
        <f>C76+C85+C102+C111</f>
        <v>1583260.2</v>
      </c>
      <c r="D75" s="19">
        <f>D76+D85+D102+D111</f>
        <v>1530524.29</v>
      </c>
      <c r="E75" s="19">
        <f t="shared" si="1"/>
        <v>96.66915709748784</v>
      </c>
    </row>
    <row r="76" spans="1:5" ht="35.25" customHeight="1">
      <c r="A76" s="11" t="s">
        <v>30</v>
      </c>
      <c r="B76" s="12" t="s">
        <v>157</v>
      </c>
      <c r="C76" s="20">
        <f>C77+C79</f>
        <v>620944.3</v>
      </c>
      <c r="D76" s="19">
        <f>D77+D79+D81+D83</f>
        <v>631263.5999999999</v>
      </c>
      <c r="E76" s="19">
        <f t="shared" si="1"/>
        <v>101.66187208739976</v>
      </c>
    </row>
    <row r="77" spans="1:5" ht="30.75">
      <c r="A77" s="11" t="s">
        <v>31</v>
      </c>
      <c r="B77" s="12" t="s">
        <v>158</v>
      </c>
      <c r="C77" s="20">
        <f>C78</f>
        <v>297024.9</v>
      </c>
      <c r="D77" s="19">
        <f>D78</f>
        <v>315233.8</v>
      </c>
      <c r="E77" s="19">
        <f t="shared" si="1"/>
        <v>106.13042879570027</v>
      </c>
    </row>
    <row r="78" spans="1:5" ht="30" customHeight="1">
      <c r="A78" s="11" t="s">
        <v>32</v>
      </c>
      <c r="B78" s="12" t="s">
        <v>159</v>
      </c>
      <c r="C78" s="20">
        <v>297024.9</v>
      </c>
      <c r="D78" s="19">
        <v>315233.8</v>
      </c>
      <c r="E78" s="19">
        <f t="shared" si="1"/>
        <v>106.13042879570027</v>
      </c>
    </row>
    <row r="79" spans="1:5" ht="46.5">
      <c r="A79" s="11" t="s">
        <v>33</v>
      </c>
      <c r="B79" s="12" t="s">
        <v>160</v>
      </c>
      <c r="C79" s="20">
        <f>C80</f>
        <v>323919.4</v>
      </c>
      <c r="D79" s="19">
        <f>D80</f>
        <v>303909.1</v>
      </c>
      <c r="E79" s="19">
        <f t="shared" si="1"/>
        <v>93.82244471927275</v>
      </c>
    </row>
    <row r="80" spans="1:5" ht="46.5">
      <c r="A80" s="26" t="s">
        <v>34</v>
      </c>
      <c r="B80" s="25" t="s">
        <v>161</v>
      </c>
      <c r="C80" s="20">
        <v>323919.4</v>
      </c>
      <c r="D80" s="19">
        <v>303909.1</v>
      </c>
      <c r="E80" s="19">
        <f t="shared" si="1"/>
        <v>93.82244471927275</v>
      </c>
    </row>
    <row r="81" spans="1:5" ht="46.5">
      <c r="A81" s="26" t="s">
        <v>219</v>
      </c>
      <c r="B81" s="25" t="s">
        <v>217</v>
      </c>
      <c r="C81" s="20">
        <f>C82</f>
        <v>0</v>
      </c>
      <c r="D81" s="19">
        <f>D82</f>
        <v>3000</v>
      </c>
      <c r="E81" s="19"/>
    </row>
    <row r="82" spans="1:5" ht="62.25">
      <c r="A82" s="26" t="s">
        <v>221</v>
      </c>
      <c r="B82" s="25" t="s">
        <v>223</v>
      </c>
      <c r="C82" s="20">
        <v>0</v>
      </c>
      <c r="D82" s="19">
        <v>3000</v>
      </c>
      <c r="E82" s="19"/>
    </row>
    <row r="83" spans="1:5" ht="15">
      <c r="A83" s="26" t="s">
        <v>220</v>
      </c>
      <c r="B83" s="25" t="s">
        <v>218</v>
      </c>
      <c r="C83" s="20">
        <f>C84</f>
        <v>0</v>
      </c>
      <c r="D83" s="19">
        <f>D84</f>
        <v>9120.7</v>
      </c>
      <c r="E83" s="19"/>
    </row>
    <row r="84" spans="1:5" ht="30.75">
      <c r="A84" s="26" t="s">
        <v>222</v>
      </c>
      <c r="B84" s="25" t="s">
        <v>224</v>
      </c>
      <c r="C84" s="20">
        <v>0</v>
      </c>
      <c r="D84" s="19">
        <v>9120.7</v>
      </c>
      <c r="E84" s="19"/>
    </row>
    <row r="85" spans="1:5" ht="46.5">
      <c r="A85" s="11" t="s">
        <v>35</v>
      </c>
      <c r="B85" s="12" t="s">
        <v>162</v>
      </c>
      <c r="C85" s="20">
        <f>C100+C92+C94+C98+C88+C96+C86+C90</f>
        <v>315196.7</v>
      </c>
      <c r="D85" s="19">
        <f>D100+D92+D94+D98+D88+D96+D86+D90</f>
        <v>302478.31000000006</v>
      </c>
      <c r="E85" s="19">
        <f t="shared" si="1"/>
        <v>95.96493554659679</v>
      </c>
    </row>
    <row r="86" spans="1:5" ht="47.25" customHeight="1">
      <c r="A86" s="23" t="s">
        <v>232</v>
      </c>
      <c r="B86" s="12" t="s">
        <v>230</v>
      </c>
      <c r="C86" s="20">
        <f>C87</f>
        <v>2970.5</v>
      </c>
      <c r="D86" s="19">
        <f>D87</f>
        <v>0</v>
      </c>
      <c r="E86" s="19"/>
    </row>
    <row r="87" spans="1:5" ht="62.25">
      <c r="A87" s="11" t="s">
        <v>233</v>
      </c>
      <c r="B87" s="12" t="s">
        <v>231</v>
      </c>
      <c r="C87" s="20">
        <v>2970.5</v>
      </c>
      <c r="D87" s="19">
        <v>0</v>
      </c>
      <c r="E87" s="19"/>
    </row>
    <row r="88" spans="1:5" ht="78">
      <c r="A88" s="11" t="s">
        <v>189</v>
      </c>
      <c r="B88" s="12" t="s">
        <v>205</v>
      </c>
      <c r="C88" s="20">
        <f>C89</f>
        <v>153.4</v>
      </c>
      <c r="D88" s="19">
        <f>D89</f>
        <v>1543.11</v>
      </c>
      <c r="E88" s="19">
        <f t="shared" si="1"/>
        <v>1005.9387222946544</v>
      </c>
    </row>
    <row r="89" spans="1:5" ht="78">
      <c r="A89" s="11" t="s">
        <v>190</v>
      </c>
      <c r="B89" s="12" t="s">
        <v>206</v>
      </c>
      <c r="C89" s="20">
        <v>153.4</v>
      </c>
      <c r="D89" s="19">
        <v>1543.11</v>
      </c>
      <c r="E89" s="19">
        <f t="shared" si="1"/>
        <v>1005.9387222946544</v>
      </c>
    </row>
    <row r="90" spans="1:5" ht="93">
      <c r="A90" s="11" t="s">
        <v>237</v>
      </c>
      <c r="B90" s="12" t="s">
        <v>235</v>
      </c>
      <c r="C90" s="20">
        <f>C91</f>
        <v>0</v>
      </c>
      <c r="D90" s="19">
        <f>D91</f>
        <v>7222.7</v>
      </c>
      <c r="E90" s="19" t="e">
        <f t="shared" si="1"/>
        <v>#DIV/0!</v>
      </c>
    </row>
    <row r="91" spans="1:5" ht="93">
      <c r="A91" s="11" t="s">
        <v>238</v>
      </c>
      <c r="B91" s="12" t="s">
        <v>236</v>
      </c>
      <c r="C91" s="20">
        <v>0</v>
      </c>
      <c r="D91" s="19">
        <v>7222.7</v>
      </c>
      <c r="E91" s="19" t="e">
        <f t="shared" si="1"/>
        <v>#DIV/0!</v>
      </c>
    </row>
    <row r="92" spans="1:5" ht="46.5">
      <c r="A92" s="11" t="s">
        <v>187</v>
      </c>
      <c r="B92" s="12" t="s">
        <v>185</v>
      </c>
      <c r="C92" s="20">
        <f>C93</f>
        <v>0</v>
      </c>
      <c r="D92" s="19">
        <f>D93</f>
        <v>1195.43</v>
      </c>
      <c r="E92" s="19" t="e">
        <f t="shared" si="1"/>
        <v>#DIV/0!</v>
      </c>
    </row>
    <row r="93" spans="1:5" ht="62.25">
      <c r="A93" s="11" t="s">
        <v>188</v>
      </c>
      <c r="B93" s="12" t="s">
        <v>186</v>
      </c>
      <c r="C93" s="20">
        <v>0</v>
      </c>
      <c r="D93" s="19">
        <v>1195.43</v>
      </c>
      <c r="E93" s="19" t="e">
        <f t="shared" si="1"/>
        <v>#DIV/0!</v>
      </c>
    </row>
    <row r="94" spans="1:5" ht="78">
      <c r="A94" s="11" t="s">
        <v>189</v>
      </c>
      <c r="B94" s="12" t="s">
        <v>191</v>
      </c>
      <c r="C94" s="20">
        <f>C95</f>
        <v>144</v>
      </c>
      <c r="D94" s="19">
        <f>D95</f>
        <v>9.02</v>
      </c>
      <c r="E94" s="19">
        <f t="shared" si="1"/>
        <v>6.263888888888888</v>
      </c>
    </row>
    <row r="95" spans="1:5" ht="78">
      <c r="A95" s="11" t="s">
        <v>190</v>
      </c>
      <c r="B95" s="12" t="s">
        <v>192</v>
      </c>
      <c r="C95" s="20">
        <v>144</v>
      </c>
      <c r="D95" s="19">
        <v>9.02</v>
      </c>
      <c r="E95" s="19">
        <f t="shared" si="1"/>
        <v>6.263888888888888</v>
      </c>
    </row>
    <row r="96" spans="1:5" ht="108.75">
      <c r="A96" s="11" t="s">
        <v>209</v>
      </c>
      <c r="B96" s="12" t="s">
        <v>207</v>
      </c>
      <c r="C96" s="20">
        <f>C97</f>
        <v>7885</v>
      </c>
      <c r="D96" s="19">
        <f>D97</f>
        <v>0</v>
      </c>
      <c r="E96" s="19"/>
    </row>
    <row r="97" spans="1:5" ht="108.75">
      <c r="A97" s="11" t="s">
        <v>210</v>
      </c>
      <c r="B97" s="12" t="s">
        <v>208</v>
      </c>
      <c r="C97" s="20">
        <v>7885</v>
      </c>
      <c r="D97" s="19">
        <v>0</v>
      </c>
      <c r="E97" s="19"/>
    </row>
    <row r="98" spans="1:5" ht="46.5">
      <c r="A98" s="11" t="s">
        <v>195</v>
      </c>
      <c r="B98" s="12" t="s">
        <v>193</v>
      </c>
      <c r="C98" s="20">
        <f>C99</f>
        <v>23985.5</v>
      </c>
      <c r="D98" s="19">
        <f>D99</f>
        <v>17904.71</v>
      </c>
      <c r="E98" s="19">
        <f t="shared" si="1"/>
        <v>74.64805820183027</v>
      </c>
    </row>
    <row r="99" spans="1:5" ht="46.5">
      <c r="A99" s="11" t="s">
        <v>196</v>
      </c>
      <c r="B99" s="12" t="s">
        <v>194</v>
      </c>
      <c r="C99" s="20">
        <v>23985.5</v>
      </c>
      <c r="D99" s="19">
        <v>17904.71</v>
      </c>
      <c r="E99" s="19">
        <f t="shared" si="1"/>
        <v>74.64805820183027</v>
      </c>
    </row>
    <row r="100" spans="1:5" ht="15">
      <c r="A100" s="11" t="s">
        <v>36</v>
      </c>
      <c r="B100" s="12" t="s">
        <v>163</v>
      </c>
      <c r="C100" s="20">
        <f>C101</f>
        <v>280058.3</v>
      </c>
      <c r="D100" s="19">
        <f>D101</f>
        <v>274603.34</v>
      </c>
      <c r="E100" s="19">
        <f t="shared" si="1"/>
        <v>98.05220555862834</v>
      </c>
    </row>
    <row r="101" spans="1:5" ht="30.75">
      <c r="A101" s="11" t="s">
        <v>37</v>
      </c>
      <c r="B101" s="12" t="s">
        <v>164</v>
      </c>
      <c r="C101" s="20">
        <v>280058.3</v>
      </c>
      <c r="D101" s="19">
        <v>274603.34</v>
      </c>
      <c r="E101" s="19">
        <f t="shared" si="1"/>
        <v>98.05220555862834</v>
      </c>
    </row>
    <row r="102" spans="1:5" ht="34.5" customHeight="1">
      <c r="A102" s="11" t="s">
        <v>38</v>
      </c>
      <c r="B102" s="12" t="s">
        <v>165</v>
      </c>
      <c r="C102" s="20">
        <f>C103+C105+C109+C107</f>
        <v>593140.8</v>
      </c>
      <c r="D102" s="19">
        <f>D103+D105+D109+D107</f>
        <v>587886.2800000001</v>
      </c>
      <c r="E102" s="19">
        <f t="shared" si="1"/>
        <v>99.1141192782557</v>
      </c>
    </row>
    <row r="103" spans="1:5" ht="46.5">
      <c r="A103" s="11" t="s">
        <v>39</v>
      </c>
      <c r="B103" s="12" t="s">
        <v>166</v>
      </c>
      <c r="C103" s="20">
        <f>C104</f>
        <v>4544.7</v>
      </c>
      <c r="D103" s="19">
        <f>D104</f>
        <v>5570.75</v>
      </c>
      <c r="E103" s="19">
        <f t="shared" si="1"/>
        <v>122.57684775672762</v>
      </c>
    </row>
    <row r="104" spans="1:5" ht="47.25" customHeight="1">
      <c r="A104" s="11" t="s">
        <v>40</v>
      </c>
      <c r="B104" s="12" t="s">
        <v>167</v>
      </c>
      <c r="C104" s="20">
        <v>4544.7</v>
      </c>
      <c r="D104" s="19">
        <v>5570.75</v>
      </c>
      <c r="E104" s="19">
        <f t="shared" si="1"/>
        <v>122.57684775672762</v>
      </c>
    </row>
    <row r="105" spans="1:5" ht="108.75" customHeight="1">
      <c r="A105" s="11" t="s">
        <v>41</v>
      </c>
      <c r="B105" s="12" t="s">
        <v>168</v>
      </c>
      <c r="C105" s="20">
        <f>C106</f>
        <v>8925.7</v>
      </c>
      <c r="D105" s="19">
        <f>D106</f>
        <v>3647.3</v>
      </c>
      <c r="E105" s="19">
        <f t="shared" si="1"/>
        <v>40.86290150912533</v>
      </c>
    </row>
    <row r="106" spans="1:5" ht="91.5" customHeight="1">
      <c r="A106" s="11" t="s">
        <v>42</v>
      </c>
      <c r="B106" s="12" t="s">
        <v>169</v>
      </c>
      <c r="C106" s="20">
        <v>8925.7</v>
      </c>
      <c r="D106" s="19">
        <v>3647.3</v>
      </c>
      <c r="E106" s="19">
        <f t="shared" si="1"/>
        <v>40.86290150912533</v>
      </c>
    </row>
    <row r="107" spans="1:5" ht="78" customHeight="1">
      <c r="A107" s="11" t="s">
        <v>197</v>
      </c>
      <c r="B107" s="12" t="s">
        <v>199</v>
      </c>
      <c r="C107" s="20">
        <f>C108</f>
        <v>18.8</v>
      </c>
      <c r="D107" s="19">
        <f>D108</f>
        <v>20.43</v>
      </c>
      <c r="E107" s="19">
        <f t="shared" si="1"/>
        <v>108.67021276595743</v>
      </c>
    </row>
    <row r="108" spans="1:5" ht="79.5" customHeight="1">
      <c r="A108" s="11" t="s">
        <v>198</v>
      </c>
      <c r="B108" s="12" t="s">
        <v>200</v>
      </c>
      <c r="C108" s="20">
        <v>18.8</v>
      </c>
      <c r="D108" s="19">
        <v>20.43</v>
      </c>
      <c r="E108" s="19">
        <f t="shared" si="1"/>
        <v>108.67021276595743</v>
      </c>
    </row>
    <row r="109" spans="1:5" ht="15">
      <c r="A109" s="11" t="s">
        <v>43</v>
      </c>
      <c r="B109" s="12" t="s">
        <v>170</v>
      </c>
      <c r="C109" s="20">
        <f>C110</f>
        <v>579651.6</v>
      </c>
      <c r="D109" s="19">
        <f>D110</f>
        <v>578647.8</v>
      </c>
      <c r="E109" s="19">
        <f t="shared" si="1"/>
        <v>99.82682701125988</v>
      </c>
    </row>
    <row r="110" spans="1:5" ht="30.75">
      <c r="A110" s="11" t="s">
        <v>44</v>
      </c>
      <c r="B110" s="12" t="s">
        <v>171</v>
      </c>
      <c r="C110" s="20">
        <v>579651.6</v>
      </c>
      <c r="D110" s="19">
        <v>578647.8</v>
      </c>
      <c r="E110" s="19">
        <f t="shared" si="1"/>
        <v>99.82682701125988</v>
      </c>
    </row>
    <row r="111" spans="1:5" ht="15">
      <c r="A111" s="11" t="s">
        <v>211</v>
      </c>
      <c r="B111" s="12" t="s">
        <v>212</v>
      </c>
      <c r="C111" s="20">
        <f>C112+C114</f>
        <v>53978.4</v>
      </c>
      <c r="D111" s="19">
        <f>D112+D114+D113</f>
        <v>8896.1</v>
      </c>
      <c r="E111" s="19">
        <f t="shared" si="1"/>
        <v>16.480851599899218</v>
      </c>
    </row>
    <row r="112" spans="1:5" ht="50.25" customHeight="1">
      <c r="A112" s="23" t="s">
        <v>213</v>
      </c>
      <c r="B112" s="12" t="s">
        <v>215</v>
      </c>
      <c r="C112" s="20">
        <v>980</v>
      </c>
      <c r="D112" s="19">
        <v>0</v>
      </c>
      <c r="E112" s="19">
        <f t="shared" si="1"/>
        <v>0</v>
      </c>
    </row>
    <row r="113" spans="1:5" ht="96" customHeight="1">
      <c r="A113" s="23" t="s">
        <v>226</v>
      </c>
      <c r="B113" s="12" t="s">
        <v>225</v>
      </c>
      <c r="C113" s="20">
        <v>0</v>
      </c>
      <c r="D113" s="19">
        <v>8896.1</v>
      </c>
      <c r="E113" s="19"/>
    </row>
    <row r="114" spans="1:5" ht="30" customHeight="1">
      <c r="A114" s="11" t="s">
        <v>214</v>
      </c>
      <c r="B114" s="12" t="s">
        <v>216</v>
      </c>
      <c r="C114" s="20">
        <v>52998.4</v>
      </c>
      <c r="D114" s="19">
        <v>0</v>
      </c>
      <c r="E114" s="19">
        <f t="shared" si="1"/>
        <v>0</v>
      </c>
    </row>
    <row r="115" spans="1:5" ht="30.75">
      <c r="A115" s="11" t="s">
        <v>201</v>
      </c>
      <c r="B115" s="12" t="s">
        <v>203</v>
      </c>
      <c r="C115" s="20">
        <f>C116</f>
        <v>18.6</v>
      </c>
      <c r="D115" s="19">
        <f>D116</f>
        <v>32.25</v>
      </c>
      <c r="E115" s="19">
        <f t="shared" si="1"/>
        <v>173.38709677419354</v>
      </c>
    </row>
    <row r="116" spans="1:5" ht="62.25">
      <c r="A116" s="11" t="s">
        <v>202</v>
      </c>
      <c r="B116" s="12" t="s">
        <v>204</v>
      </c>
      <c r="C116" s="20">
        <v>18.6</v>
      </c>
      <c r="D116" s="19">
        <v>32.25</v>
      </c>
      <c r="E116" s="19">
        <f t="shared" si="1"/>
        <v>173.38709677419354</v>
      </c>
    </row>
    <row r="117" spans="1:5" ht="108.75">
      <c r="A117" s="11" t="s">
        <v>176</v>
      </c>
      <c r="B117" s="12" t="s">
        <v>177</v>
      </c>
      <c r="C117" s="20">
        <f>C118</f>
        <v>0</v>
      </c>
      <c r="D117" s="19">
        <f>D118</f>
        <v>194</v>
      </c>
      <c r="E117" s="19" t="e">
        <f t="shared" si="1"/>
        <v>#DIV/0!</v>
      </c>
    </row>
    <row r="118" spans="1:5" ht="124.5">
      <c r="A118" s="11" t="s">
        <v>179</v>
      </c>
      <c r="B118" s="12" t="s">
        <v>178</v>
      </c>
      <c r="C118" s="20">
        <v>0</v>
      </c>
      <c r="D118" s="19">
        <v>194</v>
      </c>
      <c r="E118" s="19" t="e">
        <f t="shared" si="1"/>
        <v>#DIV/0!</v>
      </c>
    </row>
    <row r="119" spans="1:5" ht="78">
      <c r="A119" s="11" t="s">
        <v>74</v>
      </c>
      <c r="B119" s="12" t="s">
        <v>144</v>
      </c>
      <c r="C119" s="20">
        <f>C120</f>
        <v>-623.3</v>
      </c>
      <c r="D119" s="19">
        <f>D120</f>
        <v>-278.69</v>
      </c>
      <c r="E119" s="19">
        <f t="shared" si="1"/>
        <v>44.71201668538425</v>
      </c>
    </row>
    <row r="120" spans="1:5" ht="62.25">
      <c r="A120" s="11" t="s">
        <v>75</v>
      </c>
      <c r="B120" s="12" t="s">
        <v>180</v>
      </c>
      <c r="C120" s="20">
        <v>-623.3</v>
      </c>
      <c r="D120" s="19">
        <v>-278.69</v>
      </c>
      <c r="E120" s="19">
        <f t="shared" si="1"/>
        <v>44.71201668538425</v>
      </c>
    </row>
    <row r="121" spans="1:5" ht="15">
      <c r="A121" s="13"/>
      <c r="B121" s="14"/>
      <c r="C121" s="15"/>
      <c r="D121" s="15"/>
      <c r="E121" s="15"/>
    </row>
  </sheetData>
  <sheetProtection/>
  <mergeCells count="2">
    <mergeCell ref="A1:E1"/>
    <mergeCell ref="A2:E2"/>
  </mergeCells>
  <printOptions/>
  <pageMargins left="0" right="0" top="0" bottom="0" header="0" footer="0"/>
  <pageSetup fitToHeight="0" fitToWidth="1" horizontalDpi="600" verticalDpi="600" orientation="portrait" pageOrder="overThenDown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76</v>
      </c>
      <c r="B1" s="1" t="s">
        <v>80</v>
      </c>
    </row>
    <row r="2" spans="1:2" ht="12.75">
      <c r="A2" t="s">
        <v>77</v>
      </c>
      <c r="B2" s="1" t="s">
        <v>84</v>
      </c>
    </row>
    <row r="3" spans="1:2" ht="12.75">
      <c r="A3" t="s">
        <v>78</v>
      </c>
      <c r="B3" s="1" t="s">
        <v>79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Наталья Гудимова</cp:lastModifiedBy>
  <cp:lastPrinted>2020-10-05T12:04:46Z</cp:lastPrinted>
  <dcterms:created xsi:type="dcterms:W3CDTF">1999-06-18T11:49:53Z</dcterms:created>
  <dcterms:modified xsi:type="dcterms:W3CDTF">2021-01-20T06:32:17Z</dcterms:modified>
  <cp:category/>
  <cp:version/>
  <cp:contentType/>
  <cp:contentStatus/>
</cp:coreProperties>
</file>