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0"/>
  </bookViews>
  <sheets>
    <sheet name="Доходы" sheetId="1" r:id="rId1"/>
    <sheet name="ExportParams" sheetId="2" state="hidden" r:id="rId2"/>
  </sheets>
  <definedNames>
    <definedName name="APPT" localSheetId="0">'Доходы'!$A$10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'Доходы'!$A$6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'Доходы'!$A$9:$B$10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<sst xmlns="http://schemas.openxmlformats.org/spreadsheetml/2006/main" count="194" uniqueCount="189">
  <si>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</si>
  <si>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</si>
  <si>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</si>
  <si>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</si>
  <si>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</si>
  <si>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</si>
  <si>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</si>
  <si>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</si>
  <si>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</si>
  <si>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</si>
  <si>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</si>
  <si>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</si>
  <si>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</si>
  <si>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</si>
  <si>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</si>
  <si>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</si>
  <si>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</si>
  <si>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</si>
  <si>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</si>
  <si>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</si>
  <si>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</si>
  <si>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</si>
  <si>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</si>
  <si>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</si>
  <si>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</si>
  <si>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</si>
  <si>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</si>
  <si>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</si>
  <si>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</si>
  <si>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</si>
  <si>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</si>
  <si>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</si>
  <si>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</si>
  <si>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</si>
  <si>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</si>
  <si>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</si>
  <si>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</si>
  <si>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</si>
  <si>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</si>
  <si>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</si>
  <si>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</si>
  <si>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</si>
  <si>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</si>
  <si>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</si>
  <si>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городских округов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</si>
  <si>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</si>
  <si>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</si>
  <si>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</si>
  <si>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</si>
  <si>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</si>
  <si>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</si>
  <si>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</si>
  <si>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</si>
  <si>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</si>
  <si>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</si>
  <si>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</si>
  <si>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</si>
  <si>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000 1050000000 0000 000</t>
  </si>
  <si>
    <t>000 1050100000 0000 110</t>
  </si>
  <si>
    <t>000 1050101001 0000 110</t>
  </si>
  <si>
    <t>000 1050101101 0000 110</t>
  </si>
  <si>
    <t>000 1050201002 0000 110</t>
  </si>
  <si>
    <t>000 1050102001 0000 110</t>
  </si>
  <si>
    <t>000 1050102101 0000 110</t>
  </si>
  <si>
    <t>000 1050200002 0000 110</t>
  </si>
  <si>
    <t>000 1050202002 0000 110</t>
  </si>
  <si>
    <t>000 1050300001 0000 110</t>
  </si>
  <si>
    <t>000 1050301001 0000 110</t>
  </si>
  <si>
    <t>000 1050400002 0000 110</t>
  </si>
  <si>
    <t>000 1050401002 0000 110</t>
  </si>
  <si>
    <t>000 1060000000 0000 000</t>
  </si>
  <si>
    <t>000 1060100000 0000 110</t>
  </si>
  <si>
    <t>000 1060102004 0000 110</t>
  </si>
  <si>
    <t>000 1060600000 0000 110</t>
  </si>
  <si>
    <t>000 1060603204 0000 110</t>
  </si>
  <si>
    <t>000 1060604204 0000 110</t>
  </si>
  <si>
    <t>000 1080000000 0000 000</t>
  </si>
  <si>
    <t>000 1080300001 0000 110</t>
  </si>
  <si>
    <t>000 1080717001 0000 110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</si>
  <si>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</si>
  <si>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</si>
  <si>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EXPORT_SRC_KIND</t>
  </si>
  <si>
    <t>EXPORT_PARAM_SRC_KIND</t>
  </si>
  <si>
    <t>EXPORT_SRC_CODE</t>
  </si>
  <si>
    <t>07004</t>
  </si>
  <si>
    <t>5</t>
  </si>
  <si>
    <t xml:space="preserve"> Наименование показателя</t>
  </si>
  <si>
    <t>Доходы бюджета - всего</t>
  </si>
  <si>
    <t>Код дохода по бюджетной классификации</t>
  </si>
  <si>
    <t>3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</si>
  <si>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</si>
  <si>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</si>
  <si>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</si>
  <si>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</si>
  <si>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</si>
  <si>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</si>
  <si>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</si>
  <si>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</si>
  <si>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</si>
  <si>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</si>
  <si>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</si>
  <si>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</si>
  <si>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</si>
  <si>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</si>
  <si>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</si>
  <si>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</si>
  <si>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</si>
  <si>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</si>
  <si>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</si>
  <si>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</si>
  <si>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</si>
  <si>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</si>
  <si>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</si>
  <si>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</si>
  <si>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</si>
  <si>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</si>
  <si>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</si>
  <si>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</si>
  <si>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</si>
  <si>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</si>
  <si>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</si>
  <si>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000 1110000000 0000 000</t>
  </si>
  <si>
    <t>000 1110500000 0000 120</t>
  </si>
  <si>
    <t xml:space="preserve"> 000 1110501204 0000 120</t>
  </si>
  <si>
    <t>000 1110502404 0000 120</t>
  </si>
  <si>
    <t>000 1110503404 0000 120</t>
  </si>
  <si>
    <t>000 1110904000 0000 120</t>
  </si>
  <si>
    <t>000 1120000000 0000 000</t>
  </si>
  <si>
    <t>000 1120100001 0000 120</t>
  </si>
  <si>
    <t>000 1120101001 0000 120</t>
  </si>
  <si>
    <t>000 1120103001 0000 120</t>
  </si>
  <si>
    <t>000 1120104001 0000 120</t>
  </si>
  <si>
    <t>000 1130100000 0000 130</t>
  </si>
  <si>
    <t>000 1130199404 0000 130</t>
  </si>
  <si>
    <t>000 113020000 00000 130</t>
  </si>
  <si>
    <t>000 1130299404 0000 130</t>
  </si>
  <si>
    <t>000 1140000000 0000 000</t>
  </si>
  <si>
    <t>000 1140204004 0000 410</t>
  </si>
  <si>
    <t>000 1140204304 0000 410</t>
  </si>
  <si>
    <t>000 1140601000 0000 430</t>
  </si>
  <si>
    <t>000 1140601204 0000 430</t>
  </si>
  <si>
    <t>000 1160000000 0000 000</t>
  </si>
  <si>
    <t>000 1170000000 0000 000</t>
  </si>
  <si>
    <t>000 1170100000 0000 180</t>
  </si>
  <si>
    <t>000 1170104004 0000 180</t>
  </si>
  <si>
    <t>000 1170500000 0000 180</t>
  </si>
  <si>
    <t>000 1170504004 0000 180</t>
  </si>
  <si>
    <t>000 2000000000 0000 000</t>
  </si>
  <si>
    <t>000 2020000000 0000 000</t>
  </si>
  <si>
    <t>000 2190000000 0000 000</t>
  </si>
  <si>
    <t>000 1110900000 0000 120</t>
  </si>
  <si>
    <t>000 1130000000 0000 000</t>
  </si>
  <si>
    <t>Аналитические данные о поступлении доходов в бюджет МОГО "Инта"</t>
  </si>
  <si>
    <t>Рост/снижение исполнения</t>
  </si>
  <si>
    <t>Исполнено за  1 квартал 2019 года, тыс.рублей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</si>
  <si>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</si>
  <si>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</si>
  <si>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</si>
  <si>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000 1110104004 0000 120</t>
  </si>
  <si>
    <t>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</si>
  <si>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</si>
  <si>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4</t>
  </si>
  <si>
    <t>за  2020 года в сравнении с 2019 годом</t>
  </si>
  <si>
    <t>на 01.04.2020 года</t>
  </si>
  <si>
    <t>Исполнено за  1 квартал 2020 года, тыс.рублей</t>
  </si>
  <si>
    <t>000 2021000000 0000 150</t>
  </si>
  <si>
    <t>000 2021500100 0000 150</t>
  </si>
  <si>
    <t>000 2021500104 0000 150</t>
  </si>
  <si>
    <t>000 2021500200 0000 150</t>
  </si>
  <si>
    <t>000 2021500204 0000 150</t>
  </si>
  <si>
    <t>000 2022000000 0000 150</t>
  </si>
  <si>
    <t>000 2022999900 0000 150</t>
  </si>
  <si>
    <t>000 2022999904 0000 150</t>
  </si>
  <si>
    <t>000 2023000000 0000 150</t>
  </si>
  <si>
    <t>000 2023002400 0000 150</t>
  </si>
  <si>
    <t>000 2023002404 0000 150</t>
  </si>
  <si>
    <t>000 2023002900 0000 150</t>
  </si>
  <si>
    <t>000 2020302904 0000 150</t>
  </si>
  <si>
    <t>000 2023999900 0000 150</t>
  </si>
  <si>
    <t>000 2023999904 0000 150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</si>
  <si>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</si>
  <si>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</si>
  <si>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000 1110700000 0000 120</t>
  </si>
  <si>
    <t>000 1110701404 0000 120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</si>
  <si>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</si>
  <si>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000 2180000000 0000 000</t>
  </si>
  <si>
    <t>000 2180400004 0000 150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</si>
  <si>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</si>
  <si>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000 2190000004 0000 150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</si>
</sst>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0_ ;\-#,##0.00\ "/>
    <numFmt numFmtId="187" formatCode="#,##0.0"/>
    <numFmt numFmtId="188" formatCode="0.0%"/>
    <numFmt numFmtId="189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>
      <alignment horizontal="left" vertical="top" wrapText="1"/>
      <protection/>
    </xf>
    <xf numFmtId="0" fontId="31" fillId="21" borderId="2">
      <alignment horizontal="left" vertical="top" wrapText="1"/>
      <protection/>
    </xf>
    <xf numFmtId="0" fontId="32" fillId="0" borderId="2">
      <alignment horizontal="left" vertical="top" wrapText="1"/>
      <protection/>
    </xf>
    <xf numFmtId="0" fontId="32" fillId="0" borderId="2">
      <alignment horizontal="left" vertical="top" wrapText="1"/>
      <protection/>
    </xf>
    <xf numFmtId="4" fontId="7" fillId="0" borderId="3">
      <alignment horizontal="right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5" applyNumberFormat="0" applyAlignment="0" applyProtection="0"/>
    <xf numFmtId="0" fontId="35" fillId="29" borderId="4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187" fontId="8" fillId="0" borderId="17" xfId="0" applyNumberFormat="1" applyFont="1" applyBorder="1" applyAlignment="1">
      <alignment horizontal="right"/>
    </xf>
    <xf numFmtId="187" fontId="9" fillId="0" borderId="15" xfId="0" applyNumberFormat="1" applyFont="1" applyBorder="1" applyAlignment="1">
      <alignment horizontal="right"/>
    </xf>
    <xf numFmtId="187" fontId="9" fillId="0" borderId="16" xfId="0" applyNumberFormat="1" applyFont="1" applyBorder="1" applyAlignment="1">
      <alignment horizontal="right"/>
    </xf>
    <xf numFmtId="189" fontId="10" fillId="0" borderId="17" xfId="62" applyNumberFormat="1" applyFont="1" applyBorder="1" applyAlignment="1" applyProtection="1">
      <alignment horizontal="right"/>
      <protection locked="0"/>
    </xf>
    <xf numFmtId="185" fontId="9" fillId="0" borderId="16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5" xfId="33"/>
    <cellStyle name="ex69" xfId="34"/>
    <cellStyle name="ex73" xfId="35"/>
    <cellStyle name="ex85" xfId="36"/>
    <cellStyle name="xl5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95"/>
  <sheetViews>
    <sheetView showGridLines="0" tabSelected="1" zoomScalePageLayoutView="0" workbookViewId="0" topLeftCell="A91">
      <selection activeCell="H93" sqref="H93"/>
    </sheetView>
  </sheetViews>
  <sheetFormatPr defaultColWidth="9.125" defaultRowHeight="12.75"/>
  <cols>
    <col min="1" max="1" width="43.625" style="2" customWidth="1"/>
    <col min="2" max="2" width="26.625" style="2" bestFit="1" customWidth="1"/>
    <col min="3" max="4" width="15.00390625" style="2" customWidth="1"/>
    <col min="5" max="5" width="17.00390625" style="2" customWidth="1"/>
    <col min="6" max="16384" width="9.125" style="2" customWidth="1"/>
  </cols>
  <sheetData>
    <row r="1" spans="1:5" ht="15">
      <c r="A1" s="24" t="s">
        <v>152</v>
      </c>
      <c r="B1" s="24"/>
      <c r="C1" s="24"/>
      <c r="D1" s="24"/>
      <c r="E1" s="24"/>
    </row>
    <row r="2" spans="1:5" ht="15">
      <c r="A2" s="24" t="s">
        <v>162</v>
      </c>
      <c r="B2" s="24"/>
      <c r="C2" s="24"/>
      <c r="D2" s="24"/>
      <c r="E2" s="24"/>
    </row>
    <row r="3" spans="1:5" ht="15">
      <c r="A3" s="3" t="s">
        <v>163</v>
      </c>
      <c r="B3" s="3"/>
      <c r="C3" s="4"/>
      <c r="D3" s="4"/>
      <c r="E3" s="4"/>
    </row>
    <row r="4" spans="1:5" ht="62.25">
      <c r="A4" s="5" t="s">
        <v>86</v>
      </c>
      <c r="B4" s="5" t="s">
        <v>88</v>
      </c>
      <c r="C4" s="6" t="s">
        <v>154</v>
      </c>
      <c r="D4" s="6" t="s">
        <v>164</v>
      </c>
      <c r="E4" s="6" t="s">
        <v>153</v>
      </c>
    </row>
    <row r="5" spans="1:5" ht="15">
      <c r="A5" s="7">
        <v>1</v>
      </c>
      <c r="B5" s="7">
        <v>2</v>
      </c>
      <c r="C5" s="8" t="s">
        <v>161</v>
      </c>
      <c r="D5" s="8"/>
      <c r="E5" s="8" t="s">
        <v>85</v>
      </c>
    </row>
    <row r="6" spans="1:5" ht="15">
      <c r="A6" s="16" t="s">
        <v>87</v>
      </c>
      <c r="B6" s="17" t="s">
        <v>90</v>
      </c>
      <c r="C6" s="18">
        <f>C7+C74</f>
        <v>335276.28</v>
      </c>
      <c r="D6" s="18">
        <f>D7+D74</f>
        <v>392107.43000000005</v>
      </c>
      <c r="E6" s="21">
        <f>D6/C6*100</f>
        <v>116.95054299695762</v>
      </c>
    </row>
    <row r="7" spans="1:5" ht="30.75">
      <c r="A7" s="9" t="s">
        <v>91</v>
      </c>
      <c r="B7" s="10" t="s">
        <v>45</v>
      </c>
      <c r="C7" s="19">
        <f>C8+C14+C20+C33+C39+C42+C52+C58+C63+C68+C69</f>
        <v>60345.99999999999</v>
      </c>
      <c r="D7" s="19">
        <f>D8+D14+D20+D33+D39+D42+D52+D58+D63+D68+D69</f>
        <v>60399.53</v>
      </c>
      <c r="E7" s="19">
        <f>D7/C7*100</f>
        <v>100.08870513372885</v>
      </c>
    </row>
    <row r="8" spans="1:5" ht="15">
      <c r="A8" s="11" t="s">
        <v>92</v>
      </c>
      <c r="B8" s="12" t="s">
        <v>46</v>
      </c>
      <c r="C8" s="20">
        <f>C10+C11+C13+C12</f>
        <v>31279.08</v>
      </c>
      <c r="D8" s="19">
        <f>D10+D11+D13+D12</f>
        <v>31612.33</v>
      </c>
      <c r="E8" s="19">
        <f aca="true" t="shared" si="0" ref="E8:E68">D8/C8*100</f>
        <v>101.06540857339795</v>
      </c>
    </row>
    <row r="9" spans="1:5" ht="15">
      <c r="A9" s="11" t="s">
        <v>93</v>
      </c>
      <c r="B9" s="12" t="s">
        <v>47</v>
      </c>
      <c r="C9" s="20">
        <f>C8</f>
        <v>31279.08</v>
      </c>
      <c r="D9" s="19">
        <f>D8</f>
        <v>31612.33</v>
      </c>
      <c r="E9" s="19">
        <f t="shared" si="0"/>
        <v>101.06540857339795</v>
      </c>
    </row>
    <row r="10" spans="1:5" ht="107.25" customHeight="1">
      <c r="A10" s="22" t="s">
        <v>94</v>
      </c>
      <c r="B10" s="12" t="s">
        <v>48</v>
      </c>
      <c r="C10" s="20">
        <v>31200.11</v>
      </c>
      <c r="D10" s="19">
        <v>31485.11</v>
      </c>
      <c r="E10" s="19">
        <f t="shared" si="0"/>
        <v>100.91345831793541</v>
      </c>
    </row>
    <row r="11" spans="1:5" ht="171">
      <c r="A11" s="22" t="s">
        <v>95</v>
      </c>
      <c r="B11" s="12" t="s">
        <v>49</v>
      </c>
      <c r="C11" s="20">
        <v>55.95</v>
      </c>
      <c r="D11" s="19">
        <v>95.86</v>
      </c>
      <c r="E11" s="19">
        <f t="shared" si="0"/>
        <v>171.331546023235</v>
      </c>
    </row>
    <row r="12" spans="1:5" ht="62.25">
      <c r="A12" s="22" t="s">
        <v>96</v>
      </c>
      <c r="B12" s="12" t="s">
        <v>50</v>
      </c>
      <c r="C12" s="20">
        <v>20</v>
      </c>
      <c r="D12" s="19">
        <v>31.36</v>
      </c>
      <c r="E12" s="19">
        <f t="shared" si="0"/>
        <v>156.8</v>
      </c>
    </row>
    <row r="13" spans="1:5" ht="63.75" customHeight="1">
      <c r="A13" s="22" t="s">
        <v>155</v>
      </c>
      <c r="B13" s="12" t="s">
        <v>156</v>
      </c>
      <c r="C13" s="20">
        <v>3.02</v>
      </c>
      <c r="D13" s="19">
        <v>0</v>
      </c>
      <c r="E13" s="19">
        <f t="shared" si="0"/>
        <v>0</v>
      </c>
    </row>
    <row r="14" spans="1:5" ht="62.25">
      <c r="A14" s="11" t="s">
        <v>97</v>
      </c>
      <c r="B14" s="12" t="s">
        <v>51</v>
      </c>
      <c r="C14" s="20">
        <f>C16+C17+C18+C19</f>
        <v>1652.1100000000001</v>
      </c>
      <c r="D14" s="19">
        <f>D16+D17+D18+D19</f>
        <v>1485.81</v>
      </c>
      <c r="E14" s="19">
        <f t="shared" si="0"/>
        <v>89.93408429220814</v>
      </c>
    </row>
    <row r="15" spans="1:5" ht="46.5">
      <c r="A15" s="23" t="s">
        <v>98</v>
      </c>
      <c r="B15" s="12" t="s">
        <v>52</v>
      </c>
      <c r="C15" s="20">
        <f>C14</f>
        <v>1652.1100000000001</v>
      </c>
      <c r="D15" s="19">
        <f>D14</f>
        <v>1485.81</v>
      </c>
      <c r="E15" s="19">
        <f t="shared" si="0"/>
        <v>89.93408429220814</v>
      </c>
    </row>
    <row r="16" spans="1:5" ht="108.75">
      <c r="A16" s="23" t="s">
        <v>99</v>
      </c>
      <c r="B16" s="12" t="s">
        <v>53</v>
      </c>
      <c r="C16" s="20">
        <v>725.76</v>
      </c>
      <c r="D16" s="19">
        <v>674.29</v>
      </c>
      <c r="E16" s="19">
        <f t="shared" si="0"/>
        <v>92.90812389770723</v>
      </c>
    </row>
    <row r="17" spans="1:5" ht="123" customHeight="1">
      <c r="A17" s="23" t="s">
        <v>100</v>
      </c>
      <c r="B17" s="12" t="s">
        <v>54</v>
      </c>
      <c r="C17" s="20">
        <v>5.07</v>
      </c>
      <c r="D17" s="19">
        <v>4.4</v>
      </c>
      <c r="E17" s="19">
        <f t="shared" si="0"/>
        <v>86.78500986193293</v>
      </c>
    </row>
    <row r="18" spans="1:5" ht="108.75" customHeight="1">
      <c r="A18" s="23" t="s">
        <v>101</v>
      </c>
      <c r="B18" s="12" t="s">
        <v>55</v>
      </c>
      <c r="C18" s="20">
        <v>1064.11</v>
      </c>
      <c r="D18" s="19">
        <v>946.4</v>
      </c>
      <c r="E18" s="19">
        <f t="shared" si="0"/>
        <v>88.93817368505135</v>
      </c>
    </row>
    <row r="19" spans="1:5" ht="109.5" customHeight="1">
      <c r="A19" s="23" t="s">
        <v>102</v>
      </c>
      <c r="B19" s="12" t="s">
        <v>56</v>
      </c>
      <c r="C19" s="20">
        <v>-142.83</v>
      </c>
      <c r="D19" s="19">
        <v>-139.28</v>
      </c>
      <c r="E19" s="19">
        <f t="shared" si="0"/>
        <v>97.51452776027445</v>
      </c>
    </row>
    <row r="20" spans="1:5" ht="15">
      <c r="A20" s="11" t="s">
        <v>103</v>
      </c>
      <c r="B20" s="12" t="s">
        <v>57</v>
      </c>
      <c r="C20" s="20">
        <f>C21+C26+C29+C31</f>
        <v>9589.369999999999</v>
      </c>
      <c r="D20" s="19">
        <f>D21+D26+D29+D31</f>
        <v>8818.79</v>
      </c>
      <c r="E20" s="19">
        <f t="shared" si="0"/>
        <v>91.96422705558344</v>
      </c>
    </row>
    <row r="21" spans="1:5" ht="30.75">
      <c r="A21" s="23" t="s">
        <v>104</v>
      </c>
      <c r="B21" s="12" t="s">
        <v>58</v>
      </c>
      <c r="C21" s="20">
        <f>C22+C24</f>
        <v>3211.42</v>
      </c>
      <c r="D21" s="19">
        <f>D22+D24</f>
        <v>2917.78</v>
      </c>
      <c r="E21" s="19">
        <f t="shared" si="0"/>
        <v>90.85638128927391</v>
      </c>
    </row>
    <row r="22" spans="1:5" ht="46.5">
      <c r="A22" s="23" t="s">
        <v>105</v>
      </c>
      <c r="B22" s="12" t="s">
        <v>59</v>
      </c>
      <c r="C22" s="20">
        <f>C23</f>
        <v>1972.96</v>
      </c>
      <c r="D22" s="19">
        <f>D23</f>
        <v>2293.84</v>
      </c>
      <c r="E22" s="19">
        <f t="shared" si="0"/>
        <v>116.26388776254967</v>
      </c>
    </row>
    <row r="23" spans="1:5" ht="46.5">
      <c r="A23" s="23" t="s">
        <v>105</v>
      </c>
      <c r="B23" s="12" t="s">
        <v>60</v>
      </c>
      <c r="C23" s="20">
        <v>1972.96</v>
      </c>
      <c r="D23" s="19">
        <v>2293.84</v>
      </c>
      <c r="E23" s="19">
        <f t="shared" si="0"/>
        <v>116.26388776254967</v>
      </c>
    </row>
    <row r="24" spans="1:5" ht="62.25">
      <c r="A24" s="23" t="s">
        <v>106</v>
      </c>
      <c r="B24" s="12" t="s">
        <v>62</v>
      </c>
      <c r="C24" s="20">
        <f>C25</f>
        <v>1238.46</v>
      </c>
      <c r="D24" s="19">
        <f>D25</f>
        <v>623.94</v>
      </c>
      <c r="E24" s="19">
        <f t="shared" si="0"/>
        <v>50.38031103144228</v>
      </c>
    </row>
    <row r="25" spans="1:5" ht="62.25">
      <c r="A25" s="23" t="s">
        <v>106</v>
      </c>
      <c r="B25" s="12" t="s">
        <v>63</v>
      </c>
      <c r="C25" s="20">
        <v>1238.46</v>
      </c>
      <c r="D25" s="19">
        <v>623.94</v>
      </c>
      <c r="E25" s="19">
        <f t="shared" si="0"/>
        <v>50.38031103144228</v>
      </c>
    </row>
    <row r="26" spans="1:5" ht="30.75">
      <c r="A26" s="23" t="s">
        <v>107</v>
      </c>
      <c r="B26" s="12" t="s">
        <v>64</v>
      </c>
      <c r="C26" s="20">
        <f>C27+C28</f>
        <v>6063.23</v>
      </c>
      <c r="D26" s="19">
        <f>D27+D28</f>
        <v>5586.93</v>
      </c>
      <c r="E26" s="19">
        <f t="shared" si="0"/>
        <v>92.14445105991362</v>
      </c>
    </row>
    <row r="27" spans="1:5" ht="30.75">
      <c r="A27" s="23" t="s">
        <v>107</v>
      </c>
      <c r="B27" s="12" t="s">
        <v>61</v>
      </c>
      <c r="C27" s="20">
        <v>6064.36</v>
      </c>
      <c r="D27" s="19">
        <v>5586.93</v>
      </c>
      <c r="E27" s="19">
        <f t="shared" si="0"/>
        <v>92.12728136192443</v>
      </c>
    </row>
    <row r="28" spans="1:5" ht="62.25">
      <c r="A28" s="23" t="s">
        <v>108</v>
      </c>
      <c r="B28" s="12" t="s">
        <v>65</v>
      </c>
      <c r="C28" s="20">
        <v>-1.13</v>
      </c>
      <c r="D28" s="19">
        <v>0</v>
      </c>
      <c r="E28" s="19">
        <f t="shared" si="0"/>
        <v>0</v>
      </c>
    </row>
    <row r="29" spans="1:5" ht="15">
      <c r="A29" s="23" t="s">
        <v>109</v>
      </c>
      <c r="B29" s="12" t="s">
        <v>66</v>
      </c>
      <c r="C29" s="20">
        <f>C30</f>
        <v>0.26</v>
      </c>
      <c r="D29" s="19">
        <f>D30</f>
        <v>0</v>
      </c>
      <c r="E29" s="19">
        <f t="shared" si="0"/>
        <v>0</v>
      </c>
    </row>
    <row r="30" spans="1:5" ht="15">
      <c r="A30" s="23" t="s">
        <v>109</v>
      </c>
      <c r="B30" s="12" t="s">
        <v>67</v>
      </c>
      <c r="C30" s="20">
        <v>0.26</v>
      </c>
      <c r="D30" s="19">
        <v>0</v>
      </c>
      <c r="E30" s="19">
        <f t="shared" si="0"/>
        <v>0</v>
      </c>
    </row>
    <row r="31" spans="1:5" ht="30.75">
      <c r="A31" s="23" t="s">
        <v>110</v>
      </c>
      <c r="B31" s="12" t="s">
        <v>68</v>
      </c>
      <c r="C31" s="20">
        <f>C32</f>
        <v>314.46</v>
      </c>
      <c r="D31" s="19">
        <f>D32</f>
        <v>314.08</v>
      </c>
      <c r="E31" s="19">
        <f t="shared" si="0"/>
        <v>99.87915792151625</v>
      </c>
    </row>
    <row r="32" spans="1:5" ht="45.75" customHeight="1">
      <c r="A32" s="23" t="s">
        <v>111</v>
      </c>
      <c r="B32" s="12" t="s">
        <v>69</v>
      </c>
      <c r="C32" s="20">
        <v>314.46</v>
      </c>
      <c r="D32" s="19">
        <v>314.08</v>
      </c>
      <c r="E32" s="19">
        <f t="shared" si="0"/>
        <v>99.87915792151625</v>
      </c>
    </row>
    <row r="33" spans="1:5" ht="15">
      <c r="A33" s="11" t="s">
        <v>112</v>
      </c>
      <c r="B33" s="12" t="s">
        <v>70</v>
      </c>
      <c r="C33" s="20">
        <f>C34+C36</f>
        <v>2327.08</v>
      </c>
      <c r="D33" s="19">
        <f>D34+D36</f>
        <v>2347.18</v>
      </c>
      <c r="E33" s="19">
        <f t="shared" si="0"/>
        <v>100.86374340375062</v>
      </c>
    </row>
    <row r="34" spans="1:5" ht="15">
      <c r="A34" s="23" t="s">
        <v>113</v>
      </c>
      <c r="B34" s="12" t="s">
        <v>71</v>
      </c>
      <c r="C34" s="20">
        <f>C35</f>
        <v>456.84</v>
      </c>
      <c r="D34" s="19">
        <f>D35</f>
        <v>424.8</v>
      </c>
      <c r="E34" s="19">
        <f t="shared" si="0"/>
        <v>92.9866036249015</v>
      </c>
    </row>
    <row r="35" spans="1:5" ht="78">
      <c r="A35" s="23" t="s">
        <v>114</v>
      </c>
      <c r="B35" s="12" t="s">
        <v>72</v>
      </c>
      <c r="C35" s="20">
        <v>456.84</v>
      </c>
      <c r="D35" s="19">
        <v>424.8</v>
      </c>
      <c r="E35" s="19">
        <f t="shared" si="0"/>
        <v>92.9866036249015</v>
      </c>
    </row>
    <row r="36" spans="1:5" ht="15">
      <c r="A36" s="23" t="s">
        <v>115</v>
      </c>
      <c r="B36" s="12" t="s">
        <v>73</v>
      </c>
      <c r="C36" s="20">
        <f>C37+C38</f>
        <v>1870.24</v>
      </c>
      <c r="D36" s="19">
        <f>D37+D38</f>
        <v>1922.3799999999999</v>
      </c>
      <c r="E36" s="19">
        <f t="shared" si="0"/>
        <v>102.7878774916588</v>
      </c>
    </row>
    <row r="37" spans="1:5" ht="62.25">
      <c r="A37" s="23" t="s">
        <v>116</v>
      </c>
      <c r="B37" s="12" t="s">
        <v>74</v>
      </c>
      <c r="C37" s="20">
        <v>1824.73</v>
      </c>
      <c r="D37" s="19">
        <v>1921.53</v>
      </c>
      <c r="E37" s="19">
        <f t="shared" si="0"/>
        <v>105.30489442273651</v>
      </c>
    </row>
    <row r="38" spans="1:5" ht="62.25">
      <c r="A38" s="23" t="s">
        <v>117</v>
      </c>
      <c r="B38" s="12" t="s">
        <v>75</v>
      </c>
      <c r="C38" s="20">
        <v>45.51</v>
      </c>
      <c r="D38" s="19">
        <v>0.85</v>
      </c>
      <c r="E38" s="19">
        <f t="shared" si="0"/>
        <v>1.867721379916502</v>
      </c>
    </row>
    <row r="39" spans="1:5" ht="15">
      <c r="A39" s="11" t="s">
        <v>118</v>
      </c>
      <c r="B39" s="12" t="s">
        <v>76</v>
      </c>
      <c r="C39" s="20">
        <f>C40+C41</f>
        <v>1319.84</v>
      </c>
      <c r="D39" s="19">
        <f>D40+D41</f>
        <v>1753.42</v>
      </c>
      <c r="E39" s="19">
        <f t="shared" si="0"/>
        <v>132.8509516305007</v>
      </c>
    </row>
    <row r="40" spans="1:5" ht="46.5">
      <c r="A40" s="23" t="s">
        <v>119</v>
      </c>
      <c r="B40" s="12" t="s">
        <v>77</v>
      </c>
      <c r="C40" s="20">
        <v>1307.04</v>
      </c>
      <c r="D40" s="19">
        <v>1745.42</v>
      </c>
      <c r="E40" s="19">
        <f t="shared" si="0"/>
        <v>133.53990696535683</v>
      </c>
    </row>
    <row r="41" spans="1:5" ht="92.25" customHeight="1">
      <c r="A41" s="23" t="s">
        <v>120</v>
      </c>
      <c r="B41" s="12" t="s">
        <v>78</v>
      </c>
      <c r="C41" s="20">
        <v>12.8</v>
      </c>
      <c r="D41" s="19">
        <v>8</v>
      </c>
      <c r="E41" s="19">
        <f t="shared" si="0"/>
        <v>62.5</v>
      </c>
    </row>
    <row r="42" spans="1:5" ht="62.25">
      <c r="A42" s="11" t="s">
        <v>0</v>
      </c>
      <c r="B42" s="12" t="s">
        <v>121</v>
      </c>
      <c r="C42" s="20">
        <f>C45+C46+C47+C50+C43+C48</f>
        <v>9724.92</v>
      </c>
      <c r="D42" s="19">
        <f>D45+D46+D47+D50+D43+D48</f>
        <v>7994.660000000001</v>
      </c>
      <c r="E42" s="19">
        <f t="shared" si="0"/>
        <v>82.20797703220182</v>
      </c>
    </row>
    <row r="43" spans="1:5" ht="78">
      <c r="A43" s="22" t="s">
        <v>157</v>
      </c>
      <c r="B43" s="12" t="s">
        <v>158</v>
      </c>
      <c r="C43" s="20">
        <v>24.6</v>
      </c>
      <c r="D43" s="19">
        <v>0</v>
      </c>
      <c r="E43" s="19">
        <f t="shared" si="0"/>
        <v>0</v>
      </c>
    </row>
    <row r="44" spans="1:5" ht="140.25">
      <c r="A44" s="22" t="s">
        <v>1</v>
      </c>
      <c r="B44" s="12" t="s">
        <v>122</v>
      </c>
      <c r="C44" s="20">
        <f>C45+C46+C47</f>
        <v>6727.59</v>
      </c>
      <c r="D44" s="19">
        <f>D45+D46+D47</f>
        <v>5872.960000000001</v>
      </c>
      <c r="E44" s="19">
        <f t="shared" si="0"/>
        <v>87.29663965848098</v>
      </c>
    </row>
    <row r="45" spans="1:5" ht="107.25" customHeight="1">
      <c r="A45" s="22" t="s">
        <v>2</v>
      </c>
      <c r="B45" s="12" t="s">
        <v>123</v>
      </c>
      <c r="C45" s="20">
        <v>1114.16</v>
      </c>
      <c r="D45" s="19">
        <v>1106.76</v>
      </c>
      <c r="E45" s="19">
        <f t="shared" si="0"/>
        <v>99.33582250305162</v>
      </c>
    </row>
    <row r="46" spans="1:5" ht="108.75">
      <c r="A46" s="22" t="s">
        <v>3</v>
      </c>
      <c r="B46" s="12" t="s">
        <v>124</v>
      </c>
      <c r="C46" s="20">
        <v>20.24</v>
      </c>
      <c r="D46" s="19">
        <v>23.43</v>
      </c>
      <c r="E46" s="19">
        <f t="shared" si="0"/>
        <v>115.7608695652174</v>
      </c>
    </row>
    <row r="47" spans="1:5" ht="93">
      <c r="A47" s="22" t="s">
        <v>4</v>
      </c>
      <c r="B47" s="12" t="s">
        <v>125</v>
      </c>
      <c r="C47" s="20">
        <v>5593.19</v>
      </c>
      <c r="D47" s="19">
        <v>4742.77</v>
      </c>
      <c r="E47" s="19">
        <f t="shared" si="0"/>
        <v>84.79543873889499</v>
      </c>
    </row>
    <row r="48" spans="1:5" ht="30.75">
      <c r="A48" s="22" t="s">
        <v>180</v>
      </c>
      <c r="B48" s="12" t="s">
        <v>182</v>
      </c>
      <c r="C48" s="20">
        <f>C49</f>
        <v>0</v>
      </c>
      <c r="D48" s="19">
        <f>D49</f>
        <v>100</v>
      </c>
      <c r="E48" s="19"/>
    </row>
    <row r="49" spans="1:5" ht="78">
      <c r="A49" s="22" t="s">
        <v>181</v>
      </c>
      <c r="B49" s="12" t="s">
        <v>183</v>
      </c>
      <c r="C49" s="20">
        <v>0</v>
      </c>
      <c r="D49" s="19">
        <v>100</v>
      </c>
      <c r="E49" s="19"/>
    </row>
    <row r="50" spans="1:5" ht="124.5" customHeight="1">
      <c r="A50" s="22" t="s">
        <v>5</v>
      </c>
      <c r="B50" s="12" t="s">
        <v>150</v>
      </c>
      <c r="C50" s="20">
        <f>C51</f>
        <v>2972.73</v>
      </c>
      <c r="D50" s="19">
        <f>D51</f>
        <v>2021.7</v>
      </c>
      <c r="E50" s="19">
        <f t="shared" si="0"/>
        <v>68.00819448789497</v>
      </c>
    </row>
    <row r="51" spans="1:5" ht="124.5" customHeight="1">
      <c r="A51" s="22" t="s">
        <v>6</v>
      </c>
      <c r="B51" s="12" t="s">
        <v>126</v>
      </c>
      <c r="C51" s="20">
        <v>2972.73</v>
      </c>
      <c r="D51" s="19">
        <v>2021.7</v>
      </c>
      <c r="E51" s="19">
        <f t="shared" si="0"/>
        <v>68.00819448789497</v>
      </c>
    </row>
    <row r="52" spans="1:5" ht="30.75">
      <c r="A52" s="11" t="s">
        <v>7</v>
      </c>
      <c r="B52" s="12" t="s">
        <v>127</v>
      </c>
      <c r="C52" s="20">
        <f>C54+C55+C56+C57</f>
        <v>188.97</v>
      </c>
      <c r="D52" s="19">
        <f>D54+D55+D56+D57</f>
        <v>132.66000000000003</v>
      </c>
      <c r="E52" s="19">
        <f t="shared" si="0"/>
        <v>70.20161930465154</v>
      </c>
    </row>
    <row r="53" spans="1:5" ht="30.75">
      <c r="A53" s="23" t="s">
        <v>8</v>
      </c>
      <c r="B53" s="12" t="s">
        <v>128</v>
      </c>
      <c r="C53" s="20">
        <f>C52</f>
        <v>188.97</v>
      </c>
      <c r="D53" s="19">
        <f>D52</f>
        <v>132.66000000000003</v>
      </c>
      <c r="E53" s="19">
        <f t="shared" si="0"/>
        <v>70.20161930465154</v>
      </c>
    </row>
    <row r="54" spans="1:5" ht="46.5">
      <c r="A54" s="23" t="s">
        <v>9</v>
      </c>
      <c r="B54" s="12" t="s">
        <v>129</v>
      </c>
      <c r="C54" s="20">
        <v>126.23</v>
      </c>
      <c r="D54" s="19">
        <v>67.11</v>
      </c>
      <c r="E54" s="19">
        <f t="shared" si="0"/>
        <v>53.16485779925533</v>
      </c>
    </row>
    <row r="55" spans="1:5" ht="30.75">
      <c r="A55" s="23" t="s">
        <v>10</v>
      </c>
      <c r="B55" s="12" t="s">
        <v>130</v>
      </c>
      <c r="C55" s="20">
        <v>2.65</v>
      </c>
      <c r="D55" s="19">
        <v>117.56</v>
      </c>
      <c r="E55" s="19">
        <f t="shared" si="0"/>
        <v>4436.226415094339</v>
      </c>
    </row>
    <row r="56" spans="1:5" ht="30.75">
      <c r="A56" s="23" t="s">
        <v>11</v>
      </c>
      <c r="B56" s="12" t="s">
        <v>131</v>
      </c>
      <c r="C56" s="20">
        <v>59.16</v>
      </c>
      <c r="D56" s="19">
        <v>-52.56</v>
      </c>
      <c r="E56" s="19">
        <f t="shared" si="0"/>
        <v>-88.84381338742394</v>
      </c>
    </row>
    <row r="57" spans="1:5" ht="62.25">
      <c r="A57" s="23" t="s">
        <v>160</v>
      </c>
      <c r="B57" s="12" t="s">
        <v>159</v>
      </c>
      <c r="C57" s="20">
        <v>0.93</v>
      </c>
      <c r="D57" s="19">
        <v>0.55</v>
      </c>
      <c r="E57" s="19">
        <f t="shared" si="0"/>
        <v>59.13978494623656</v>
      </c>
    </row>
    <row r="58" spans="1:5" ht="46.5">
      <c r="A58" s="11" t="s">
        <v>12</v>
      </c>
      <c r="B58" s="12" t="s">
        <v>151</v>
      </c>
      <c r="C58" s="20">
        <f>C59+C61</f>
        <v>878</v>
      </c>
      <c r="D58" s="19">
        <f>D59+D61</f>
        <v>2769.5</v>
      </c>
      <c r="E58" s="19">
        <f t="shared" si="0"/>
        <v>315.4328018223234</v>
      </c>
    </row>
    <row r="59" spans="1:5" ht="15">
      <c r="A59" s="23" t="s">
        <v>13</v>
      </c>
      <c r="B59" s="12" t="s">
        <v>132</v>
      </c>
      <c r="C59" s="20">
        <f>C60</f>
        <v>3.8</v>
      </c>
      <c r="D59" s="19">
        <f>D60</f>
        <v>5.56</v>
      </c>
      <c r="E59" s="19">
        <f t="shared" si="0"/>
        <v>146.3157894736842</v>
      </c>
    </row>
    <row r="60" spans="1:5" ht="46.5">
      <c r="A60" s="11" t="s">
        <v>14</v>
      </c>
      <c r="B60" s="12" t="s">
        <v>133</v>
      </c>
      <c r="C60" s="20">
        <v>3.8</v>
      </c>
      <c r="D60" s="19">
        <v>5.56</v>
      </c>
      <c r="E60" s="19">
        <f t="shared" si="0"/>
        <v>146.3157894736842</v>
      </c>
    </row>
    <row r="61" spans="1:5" ht="19.5" customHeight="1">
      <c r="A61" s="23" t="s">
        <v>15</v>
      </c>
      <c r="B61" s="12" t="s">
        <v>134</v>
      </c>
      <c r="C61" s="20">
        <f>C62</f>
        <v>874.2</v>
      </c>
      <c r="D61" s="19">
        <f>D62</f>
        <v>2763.94</v>
      </c>
      <c r="E61" s="19">
        <f t="shared" si="0"/>
        <v>316.1679249599634</v>
      </c>
    </row>
    <row r="62" spans="1:5" ht="30.75">
      <c r="A62" s="23" t="s">
        <v>16</v>
      </c>
      <c r="B62" s="12" t="s">
        <v>135</v>
      </c>
      <c r="C62" s="20">
        <v>874.2</v>
      </c>
      <c r="D62" s="19">
        <v>2763.94</v>
      </c>
      <c r="E62" s="19">
        <f t="shared" si="0"/>
        <v>316.1679249599634</v>
      </c>
    </row>
    <row r="63" spans="1:5" ht="46.5">
      <c r="A63" s="11" t="s">
        <v>17</v>
      </c>
      <c r="B63" s="12" t="s">
        <v>136</v>
      </c>
      <c r="C63" s="20">
        <f>C64+C66</f>
        <v>2424.27</v>
      </c>
      <c r="D63" s="19">
        <f>D64+D66</f>
        <v>2445.42</v>
      </c>
      <c r="E63" s="19">
        <f t="shared" si="0"/>
        <v>100.87242757613633</v>
      </c>
    </row>
    <row r="64" spans="1:5" ht="126" customHeight="1">
      <c r="A64" s="22" t="s">
        <v>18</v>
      </c>
      <c r="B64" s="12" t="s">
        <v>137</v>
      </c>
      <c r="C64" s="20">
        <f>C65</f>
        <v>2291.88</v>
      </c>
      <c r="D64" s="19">
        <f>D65</f>
        <v>2405.78</v>
      </c>
      <c r="E64" s="19">
        <f t="shared" si="0"/>
        <v>104.9697191825052</v>
      </c>
    </row>
    <row r="65" spans="1:5" ht="123" customHeight="1">
      <c r="A65" s="22" t="s">
        <v>19</v>
      </c>
      <c r="B65" s="12" t="s">
        <v>138</v>
      </c>
      <c r="C65" s="20">
        <v>2291.88</v>
      </c>
      <c r="D65" s="19">
        <v>2405.78</v>
      </c>
      <c r="E65" s="19">
        <f t="shared" si="0"/>
        <v>104.9697191825052</v>
      </c>
    </row>
    <row r="66" spans="1:5" ht="48" customHeight="1">
      <c r="A66" s="23" t="s">
        <v>20</v>
      </c>
      <c r="B66" s="12" t="s">
        <v>139</v>
      </c>
      <c r="C66" s="20">
        <f>C67</f>
        <v>132.39</v>
      </c>
      <c r="D66" s="19">
        <f>D67</f>
        <v>39.64</v>
      </c>
      <c r="E66" s="19">
        <f t="shared" si="0"/>
        <v>29.941838507440146</v>
      </c>
    </row>
    <row r="67" spans="1:5" ht="61.5" customHeight="1">
      <c r="A67" s="11" t="s">
        <v>21</v>
      </c>
      <c r="B67" s="12" t="s">
        <v>140</v>
      </c>
      <c r="C67" s="20">
        <v>132.39</v>
      </c>
      <c r="D67" s="19">
        <v>39.64</v>
      </c>
      <c r="E67" s="19">
        <f t="shared" si="0"/>
        <v>29.941838507440146</v>
      </c>
    </row>
    <row r="68" spans="1:5" ht="30.75">
      <c r="A68" s="11" t="s">
        <v>22</v>
      </c>
      <c r="B68" s="12" t="s">
        <v>141</v>
      </c>
      <c r="C68" s="20">
        <v>616.26</v>
      </c>
      <c r="D68" s="19">
        <v>1041.95</v>
      </c>
      <c r="E68" s="19">
        <f t="shared" si="0"/>
        <v>169.07636387239154</v>
      </c>
    </row>
    <row r="69" spans="1:5" ht="15">
      <c r="A69" s="11" t="s">
        <v>23</v>
      </c>
      <c r="B69" s="12" t="s">
        <v>142</v>
      </c>
      <c r="C69" s="20">
        <f>C70+C72</f>
        <v>346.1</v>
      </c>
      <c r="D69" s="19">
        <f>D70+D72</f>
        <v>-2.1899999999999977</v>
      </c>
      <c r="E69" s="19">
        <f aca="true" t="shared" si="1" ref="E69:E94">D69/C69*100</f>
        <v>-0.6327650967928337</v>
      </c>
    </row>
    <row r="70" spans="1:5" ht="15">
      <c r="A70" s="11" t="s">
        <v>24</v>
      </c>
      <c r="B70" s="12" t="s">
        <v>143</v>
      </c>
      <c r="C70" s="20">
        <f>C71</f>
        <v>4.1</v>
      </c>
      <c r="D70" s="19">
        <f>D71</f>
        <v>-78</v>
      </c>
      <c r="E70" s="19">
        <f t="shared" si="1"/>
        <v>-1902.4390243902442</v>
      </c>
    </row>
    <row r="71" spans="1:5" ht="30.75">
      <c r="A71" s="11" t="s">
        <v>25</v>
      </c>
      <c r="B71" s="12" t="s">
        <v>144</v>
      </c>
      <c r="C71" s="20">
        <v>4.1</v>
      </c>
      <c r="D71" s="19">
        <v>-78</v>
      </c>
      <c r="E71" s="19">
        <f t="shared" si="1"/>
        <v>-1902.4390243902442</v>
      </c>
    </row>
    <row r="72" spans="1:5" ht="15">
      <c r="A72" s="11" t="s">
        <v>26</v>
      </c>
      <c r="B72" s="12" t="s">
        <v>145</v>
      </c>
      <c r="C72" s="20">
        <f>C73</f>
        <v>342</v>
      </c>
      <c r="D72" s="19">
        <f>D73</f>
        <v>75.81</v>
      </c>
      <c r="E72" s="19">
        <f t="shared" si="1"/>
        <v>22.166666666666668</v>
      </c>
    </row>
    <row r="73" spans="1:5" ht="30.75">
      <c r="A73" s="11" t="s">
        <v>27</v>
      </c>
      <c r="B73" s="12" t="s">
        <v>146</v>
      </c>
      <c r="C73" s="20">
        <v>342</v>
      </c>
      <c r="D73" s="19">
        <v>75.81</v>
      </c>
      <c r="E73" s="19">
        <f t="shared" si="1"/>
        <v>22.166666666666668</v>
      </c>
    </row>
    <row r="74" spans="1:5" ht="15">
      <c r="A74" s="11" t="s">
        <v>28</v>
      </c>
      <c r="B74" s="12" t="s">
        <v>147</v>
      </c>
      <c r="C74" s="20">
        <f>C76+C81+C84+C93</f>
        <v>274930.28</v>
      </c>
      <c r="D74" s="19">
        <f>D76+D81+D84+D93+D91</f>
        <v>331707.9</v>
      </c>
      <c r="E74" s="19">
        <f t="shared" si="1"/>
        <v>120.65164302746136</v>
      </c>
    </row>
    <row r="75" spans="1:5" ht="49.5" customHeight="1">
      <c r="A75" s="11" t="s">
        <v>29</v>
      </c>
      <c r="B75" s="12" t="s">
        <v>148</v>
      </c>
      <c r="C75" s="20">
        <f>C76+C81+C84</f>
        <v>275372.77</v>
      </c>
      <c r="D75" s="19">
        <f>D76+D81+D84</f>
        <v>331728.30000000005</v>
      </c>
      <c r="E75" s="19">
        <f t="shared" si="1"/>
        <v>120.46517889187083</v>
      </c>
    </row>
    <row r="76" spans="1:5" ht="35.25" customHeight="1">
      <c r="A76" s="11" t="s">
        <v>30</v>
      </c>
      <c r="B76" s="12" t="s">
        <v>165</v>
      </c>
      <c r="C76" s="20">
        <f>C77+C79</f>
        <v>151122</v>
      </c>
      <c r="D76" s="19">
        <f>D77+D79</f>
        <v>154754.27000000002</v>
      </c>
      <c r="E76" s="19">
        <f t="shared" si="1"/>
        <v>102.40353489233864</v>
      </c>
    </row>
    <row r="77" spans="1:5" ht="30.75">
      <c r="A77" s="11" t="s">
        <v>31</v>
      </c>
      <c r="B77" s="12" t="s">
        <v>166</v>
      </c>
      <c r="C77" s="20">
        <f>C78</f>
        <v>74226</v>
      </c>
      <c r="D77" s="19">
        <f>D78</f>
        <v>78777</v>
      </c>
      <c r="E77" s="19">
        <f t="shared" si="1"/>
        <v>106.13127475547653</v>
      </c>
    </row>
    <row r="78" spans="1:5" ht="30" customHeight="1">
      <c r="A78" s="11" t="s">
        <v>32</v>
      </c>
      <c r="B78" s="12" t="s">
        <v>167</v>
      </c>
      <c r="C78" s="20">
        <v>74226</v>
      </c>
      <c r="D78" s="19">
        <v>78777</v>
      </c>
      <c r="E78" s="19">
        <f t="shared" si="1"/>
        <v>106.13127475547653</v>
      </c>
    </row>
    <row r="79" spans="1:5" ht="46.5">
      <c r="A79" s="11" t="s">
        <v>33</v>
      </c>
      <c r="B79" s="12" t="s">
        <v>168</v>
      </c>
      <c r="C79" s="20">
        <f>C80</f>
        <v>76896</v>
      </c>
      <c r="D79" s="19">
        <f>D80</f>
        <v>75977.27</v>
      </c>
      <c r="E79" s="19">
        <f t="shared" si="1"/>
        <v>98.80523044111527</v>
      </c>
    </row>
    <row r="80" spans="1:5" ht="46.5">
      <c r="A80" s="11" t="s">
        <v>34</v>
      </c>
      <c r="B80" s="12" t="s">
        <v>169</v>
      </c>
      <c r="C80" s="20">
        <v>76896</v>
      </c>
      <c r="D80" s="19">
        <v>75977.27</v>
      </c>
      <c r="E80" s="19">
        <f t="shared" si="1"/>
        <v>98.80523044111527</v>
      </c>
    </row>
    <row r="81" spans="1:5" ht="46.5">
      <c r="A81" s="11" t="s">
        <v>35</v>
      </c>
      <c r="B81" s="12" t="s">
        <v>170</v>
      </c>
      <c r="C81" s="20">
        <f>C82</f>
        <v>7926</v>
      </c>
      <c r="D81" s="19">
        <f>D82</f>
        <v>57357.54</v>
      </c>
      <c r="E81" s="19">
        <f t="shared" si="1"/>
        <v>723.663133989402</v>
      </c>
    </row>
    <row r="82" spans="1:5" ht="15">
      <c r="A82" s="11" t="s">
        <v>36</v>
      </c>
      <c r="B82" s="12" t="s">
        <v>171</v>
      </c>
      <c r="C82" s="20">
        <f>C83</f>
        <v>7926</v>
      </c>
      <c r="D82" s="19">
        <f>D83</f>
        <v>57357.54</v>
      </c>
      <c r="E82" s="19">
        <f t="shared" si="1"/>
        <v>723.663133989402</v>
      </c>
    </row>
    <row r="83" spans="1:5" ht="30.75">
      <c r="A83" s="11" t="s">
        <v>37</v>
      </c>
      <c r="B83" s="12" t="s">
        <v>172</v>
      </c>
      <c r="C83" s="20">
        <v>7926</v>
      </c>
      <c r="D83" s="19">
        <v>57357.54</v>
      </c>
      <c r="E83" s="19">
        <f t="shared" si="1"/>
        <v>723.663133989402</v>
      </c>
    </row>
    <row r="84" spans="1:5" ht="46.5">
      <c r="A84" s="11" t="s">
        <v>38</v>
      </c>
      <c r="B84" s="12" t="s">
        <v>173</v>
      </c>
      <c r="C84" s="20">
        <f>C85+C87+C89</f>
        <v>116324.76999999999</v>
      </c>
      <c r="D84" s="19">
        <f>D85+D87+D89</f>
        <v>119616.49</v>
      </c>
      <c r="E84" s="19">
        <f t="shared" si="1"/>
        <v>102.82976703929869</v>
      </c>
    </row>
    <row r="85" spans="1:5" ht="46.5">
      <c r="A85" s="11" t="s">
        <v>39</v>
      </c>
      <c r="B85" s="12" t="s">
        <v>174</v>
      </c>
      <c r="C85" s="20">
        <f>C86</f>
        <v>495.87</v>
      </c>
      <c r="D85" s="19">
        <f>D86</f>
        <v>949.49</v>
      </c>
      <c r="E85" s="19">
        <f t="shared" si="1"/>
        <v>191.47962167503582</v>
      </c>
    </row>
    <row r="86" spans="1:5" ht="47.25" customHeight="1">
      <c r="A86" s="11" t="s">
        <v>40</v>
      </c>
      <c r="B86" s="12" t="s">
        <v>175</v>
      </c>
      <c r="C86" s="20">
        <v>495.87</v>
      </c>
      <c r="D86" s="19">
        <v>949.49</v>
      </c>
      <c r="E86" s="19">
        <f t="shared" si="1"/>
        <v>191.47962167503582</v>
      </c>
    </row>
    <row r="87" spans="1:5" ht="108.75" customHeight="1">
      <c r="A87" s="11" t="s">
        <v>41</v>
      </c>
      <c r="B87" s="12" t="s">
        <v>176</v>
      </c>
      <c r="C87" s="20">
        <f>C88</f>
        <v>2100</v>
      </c>
      <c r="D87" s="19">
        <f>D88</f>
        <v>0</v>
      </c>
      <c r="E87" s="19">
        <f t="shared" si="1"/>
        <v>0</v>
      </c>
    </row>
    <row r="88" spans="1:5" ht="91.5" customHeight="1">
      <c r="A88" s="11" t="s">
        <v>42</v>
      </c>
      <c r="B88" s="12" t="s">
        <v>177</v>
      </c>
      <c r="C88" s="20">
        <v>2100</v>
      </c>
      <c r="D88" s="19">
        <v>0</v>
      </c>
      <c r="E88" s="19">
        <f t="shared" si="1"/>
        <v>0</v>
      </c>
    </row>
    <row r="89" spans="1:5" ht="15">
      <c r="A89" s="11" t="s">
        <v>43</v>
      </c>
      <c r="B89" s="12" t="s">
        <v>178</v>
      </c>
      <c r="C89" s="20">
        <f>C90</f>
        <v>113728.9</v>
      </c>
      <c r="D89" s="19">
        <f>D90</f>
        <v>118667</v>
      </c>
      <c r="E89" s="19">
        <f t="shared" si="1"/>
        <v>104.34199222888819</v>
      </c>
    </row>
    <row r="90" spans="1:5" ht="30.75">
      <c r="A90" s="11" t="s">
        <v>44</v>
      </c>
      <c r="B90" s="12" t="s">
        <v>179</v>
      </c>
      <c r="C90" s="20">
        <v>113728.9</v>
      </c>
      <c r="D90" s="19">
        <v>118667</v>
      </c>
      <c r="E90" s="19">
        <f t="shared" si="1"/>
        <v>104.34199222888819</v>
      </c>
    </row>
    <row r="91" spans="1:5" ht="108.75">
      <c r="A91" s="11" t="s">
        <v>184</v>
      </c>
      <c r="B91" s="12" t="s">
        <v>185</v>
      </c>
      <c r="C91" s="20">
        <f>C92</f>
        <v>0</v>
      </c>
      <c r="D91" s="19">
        <f>D92</f>
        <v>1.5</v>
      </c>
      <c r="E91" s="19"/>
    </row>
    <row r="92" spans="1:5" ht="124.5">
      <c r="A92" s="11" t="s">
        <v>187</v>
      </c>
      <c r="B92" s="12" t="s">
        <v>186</v>
      </c>
      <c r="C92" s="20">
        <v>0</v>
      </c>
      <c r="D92" s="19">
        <v>1.5</v>
      </c>
      <c r="E92" s="19"/>
    </row>
    <row r="93" spans="1:5" ht="78">
      <c r="A93" s="11" t="s">
        <v>79</v>
      </c>
      <c r="B93" s="12" t="s">
        <v>149</v>
      </c>
      <c r="C93" s="20">
        <f>C94</f>
        <v>-442.49</v>
      </c>
      <c r="D93" s="19">
        <f>D94</f>
        <v>-21.9</v>
      </c>
      <c r="E93" s="19">
        <f t="shared" si="1"/>
        <v>4.94926439015571</v>
      </c>
    </row>
    <row r="94" spans="1:5" ht="62.25">
      <c r="A94" s="11" t="s">
        <v>80</v>
      </c>
      <c r="B94" s="12" t="s">
        <v>188</v>
      </c>
      <c r="C94" s="20">
        <v>-442.49</v>
      </c>
      <c r="D94" s="19">
        <v>-21.9</v>
      </c>
      <c r="E94" s="19">
        <f t="shared" si="1"/>
        <v>4.94926439015571</v>
      </c>
    </row>
    <row r="95" spans="1:5" ht="15">
      <c r="A95" s="13"/>
      <c r="B95" s="14"/>
      <c r="C95" s="15"/>
      <c r="D95" s="15"/>
      <c r="E95" s="15"/>
    </row>
  </sheetData>
  <sheetProtection/>
  <mergeCells count="2">
    <mergeCell ref="A1:E1"/>
    <mergeCell ref="A2:E2"/>
  </mergeCells>
  <printOptions/>
  <pageMargins left="0" right="0" top="0" bottom="0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81</v>
      </c>
      <c r="B1" s="1" t="s">
        <v>85</v>
      </c>
    </row>
    <row r="2" spans="1:2" ht="12.75">
      <c r="A2" t="s">
        <v>82</v>
      </c>
      <c r="B2" s="1" t="s">
        <v>89</v>
      </c>
    </row>
    <row r="3" spans="1:2" ht="12.75">
      <c r="A3" t="s">
        <v>83</v>
      </c>
      <c r="B3" s="1" t="s">
        <v>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Гудимова</cp:lastModifiedBy>
  <cp:lastPrinted>2016-07-28T13:00:42Z</cp:lastPrinted>
  <dcterms:created xsi:type="dcterms:W3CDTF">1999-06-18T11:49:53Z</dcterms:created>
  <dcterms:modified xsi:type="dcterms:W3CDTF">2020-04-14T10:27:14Z</dcterms:modified>
  <cp:category/>
  <cp:version/>
  <cp:contentType/>
  <cp:contentStatus/>
</cp:coreProperties>
</file>